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 firstSheet="8" activeTab="11"/>
  </bookViews>
  <sheets>
    <sheet name="Műkődési célű támogatás értékű " sheetId="1" r:id="rId1"/>
    <sheet name="közvilágítás" sheetId="2" r:id="rId2"/>
    <sheet name="Művelődési ház    " sheetId="3" r:id="rId3"/>
    <sheet name="Köztemető fentartás és működtet" sheetId="4" r:id="rId4"/>
    <sheet name="Könyvtári szolgáltatás      " sheetId="6" r:id="rId5"/>
    <sheet name="Szociális ellátás      " sheetId="5" r:id="rId6"/>
    <sheet name="Gyermekétkeztetés köznevelési i" sheetId="7" r:id="rId7"/>
    <sheet name="Települési hulladék    " sheetId="8" r:id="rId8"/>
    <sheet name="Város és Község" sheetId="9" r:id="rId9"/>
    <sheet name=" Önkormányzatok elszámolásai a " sheetId="10" r:id="rId10"/>
    <sheet name="Óvodai nevelés, művelődési támo" sheetId="11" r:id="rId11"/>
    <sheet name="Pénzmaradvány" sheetId="12" r:id="rId12"/>
    <sheet name="Igazgatás       " sheetId="13" r:id="rId13"/>
    <sheet name="Munka1" sheetId="14" r:id="rId14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9"/>
  <c r="F27" i="14" l="1"/>
  <c r="F24"/>
  <c r="F23"/>
  <c r="F22"/>
  <c r="G18"/>
  <c r="G13"/>
  <c r="G9"/>
  <c r="G4"/>
  <c r="D4" i="3"/>
  <c r="C9"/>
  <c r="F4" i="13"/>
  <c r="F7"/>
  <c r="F53"/>
  <c r="F45"/>
  <c r="F40"/>
  <c r="F35"/>
  <c r="F31"/>
  <c r="F27"/>
  <c r="F26" s="1"/>
  <c r="F22" l="1"/>
  <c r="F9"/>
  <c r="E8" i="11"/>
  <c r="G39" i="9"/>
  <c r="G28"/>
  <c r="G20" s="1"/>
  <c r="H12" i="10"/>
  <c r="H18"/>
  <c r="H5" s="1"/>
  <c r="H34" s="1"/>
  <c r="H23"/>
  <c r="H29"/>
  <c r="D4" i="8"/>
  <c r="D10"/>
  <c r="D6"/>
  <c r="D13" i="7"/>
  <c r="D9"/>
  <c r="D4"/>
  <c r="G5" i="5"/>
  <c r="G12" i="6"/>
  <c r="G6"/>
  <c r="D4" i="4"/>
  <c r="C15"/>
  <c r="C10"/>
  <c r="C9"/>
  <c r="C6"/>
  <c r="C10" i="2"/>
  <c r="C6"/>
  <c r="D4" s="1"/>
  <c r="C6" i="1"/>
</calcChain>
</file>

<file path=xl/sharedStrings.xml><?xml version="1.0" encoding="utf-8"?>
<sst xmlns="http://schemas.openxmlformats.org/spreadsheetml/2006/main" count="248" uniqueCount="198">
  <si>
    <t>Egyéb támogatások:</t>
  </si>
  <si>
    <t>S.M.Ö. Társulás (munka-tűzvédelem)</t>
  </si>
  <si>
    <t>Rinyamenti Kistérség Társulat társulási díj</t>
  </si>
  <si>
    <t>Rinyamneti Kistérségi Központ háziorvosi ügyelet</t>
  </si>
  <si>
    <t>Kaposvári Humánszolg. Kp. Fogorvosi ügyelet</t>
  </si>
  <si>
    <t>Összesen:</t>
  </si>
  <si>
    <t xml:space="preserve">Nonprofit egyesületek </t>
  </si>
  <si>
    <t>Műkődési célű támogatás értékű kiadás</t>
  </si>
  <si>
    <t xml:space="preserve">   K506 Egyéb működési célú támogatás áht-n belül</t>
  </si>
  <si>
    <t xml:space="preserve">   K512 Egyéb működési célá támogatás áht-n kívülre</t>
  </si>
  <si>
    <t>018030</t>
  </si>
  <si>
    <t>064010</t>
  </si>
  <si>
    <t>Közvilágítás</t>
  </si>
  <si>
    <t>K3 Dologi kiadások</t>
  </si>
  <si>
    <t>K331 Közüzemi díjak</t>
  </si>
  <si>
    <t>K331 Közüzemi díj (áramdíj)</t>
  </si>
  <si>
    <t xml:space="preserve">K334 Karbantartás kisjívatás költésgei </t>
  </si>
  <si>
    <t xml:space="preserve">    K33 szolgáltatási kiadások</t>
  </si>
  <si>
    <t>K35 Különféle dologi kiadások</t>
  </si>
  <si>
    <t xml:space="preserve">   K35 Különféle dologi kiadások</t>
  </si>
  <si>
    <t>K351 Áfa Műk.</t>
  </si>
  <si>
    <t>082092</t>
  </si>
  <si>
    <t>Művelődési ház</t>
  </si>
  <si>
    <t xml:space="preserve">   K33 Szolgáltatások</t>
  </si>
  <si>
    <t>Gázdíj</t>
  </si>
  <si>
    <t>Áramdíj</t>
  </si>
  <si>
    <t>Vízdíj</t>
  </si>
  <si>
    <t>013320</t>
  </si>
  <si>
    <t>Köztemető fentartás és működtetés</t>
  </si>
  <si>
    <t xml:space="preserve">    K31 Készletbeszerzés </t>
  </si>
  <si>
    <t xml:space="preserve">Egyéb készlet </t>
  </si>
  <si>
    <t xml:space="preserve"> </t>
  </si>
  <si>
    <t>K337 Egyéb dologi</t>
  </si>
  <si>
    <t>082044</t>
  </si>
  <si>
    <t>Könyvtári szolgáltatás</t>
  </si>
  <si>
    <t>K11 Foglalkoztatottak személyi juttatásai:</t>
  </si>
  <si>
    <t xml:space="preserve">   K113 Foglalkoztatottak egyébb személyi juttatásai</t>
  </si>
  <si>
    <t>Mgbízási díj  12*30 000</t>
  </si>
  <si>
    <t>K2 Munkaadót terhelő járulékok</t>
  </si>
  <si>
    <t>Szociális hozzájárulási adó</t>
  </si>
  <si>
    <t>K321 informatikai szolg.</t>
  </si>
  <si>
    <t>K331 küzüzemi díjak</t>
  </si>
  <si>
    <t>K337 egyéb szolgáltatás</t>
  </si>
  <si>
    <t>K351 áfa műk.</t>
  </si>
  <si>
    <t>107060</t>
  </si>
  <si>
    <t>Szociális ellátás</t>
  </si>
  <si>
    <t>Önkormányzat által folyósított ellátások:</t>
  </si>
  <si>
    <t>Települési gyermeknevelés támogatás</t>
  </si>
  <si>
    <t>Települési lakhatási támogatás</t>
  </si>
  <si>
    <t>Települési ápolási támogatás</t>
  </si>
  <si>
    <t>Települési létfenntartási támogatás</t>
  </si>
  <si>
    <t>Önkorm. Saját hatáskörében nyújtott tám.</t>
  </si>
  <si>
    <t xml:space="preserve">Települési temetési támogatás </t>
  </si>
  <si>
    <t>BURSA támogatás</t>
  </si>
  <si>
    <t xml:space="preserve">Hátrányos heylzetű gyermekek települési támogatása </t>
  </si>
  <si>
    <t xml:space="preserve">   K48 Egyéb nem intézményi ellátások:</t>
  </si>
  <si>
    <t>Hulladék gazdálkodás köszolg. Tám.</t>
  </si>
  <si>
    <t>Gyermekeket kísérő személy bérlete</t>
  </si>
  <si>
    <t>Idősek napja</t>
  </si>
  <si>
    <t>Ingyenes étkezés</t>
  </si>
  <si>
    <t>Bevételek:</t>
  </si>
  <si>
    <t>096015</t>
  </si>
  <si>
    <t>Gyermekétkeztetés köznevelési intézményben</t>
  </si>
  <si>
    <t xml:space="preserve">   B113 Települési Önkormányzatok szociális feladatinak        egyéb támogatása</t>
  </si>
  <si>
    <t xml:space="preserve">   B64 Műk. Célú kölcsönök visszatérülése</t>
  </si>
  <si>
    <t xml:space="preserve">   K508 Műk. Célú kölcsönök nyújtása háztartásoknak</t>
  </si>
  <si>
    <t xml:space="preserve">K332 Vásárolt élelmezés </t>
  </si>
  <si>
    <t>Óvodai étkezés</t>
  </si>
  <si>
    <t xml:space="preserve">Szünidei étkezés </t>
  </si>
  <si>
    <t>K351 Műk. Áfa</t>
  </si>
  <si>
    <t>Dologi kiadások:</t>
  </si>
  <si>
    <t>051030</t>
  </si>
  <si>
    <t>Települési hulladék</t>
  </si>
  <si>
    <t>Szállítási szolgáltatások (szemétszállítás)</t>
  </si>
  <si>
    <t xml:space="preserve">    K33 Szolgáltatások</t>
  </si>
  <si>
    <t>066020</t>
  </si>
  <si>
    <t>Város és községgazdálkodás</t>
  </si>
  <si>
    <t xml:space="preserve">K1101 Törvény szerinti illetmény, munkabér </t>
  </si>
  <si>
    <t>1 fő karbantartó (1*195 000, 11*210 600)</t>
  </si>
  <si>
    <t xml:space="preserve">K1107 Béren kívüli juttatás </t>
  </si>
  <si>
    <t xml:space="preserve">Béren kívüli juttatás </t>
  </si>
  <si>
    <t xml:space="preserve">K1110 Egyéb költségtérítések </t>
  </si>
  <si>
    <t xml:space="preserve">Számlavezetési költségtérítés </t>
  </si>
  <si>
    <t xml:space="preserve">Szociális hozzájárulási adó </t>
  </si>
  <si>
    <t>Eü. Hozzájárulás</t>
  </si>
  <si>
    <t>Munkáltatót terhelő szja</t>
  </si>
  <si>
    <t xml:space="preserve">   K31 Készletbeszerzés </t>
  </si>
  <si>
    <t>Üzemeltetési anyagok beszerzése</t>
  </si>
  <si>
    <t xml:space="preserve">   K32 Kommunikációs szolg.</t>
  </si>
  <si>
    <t>Kiadás összesen:</t>
  </si>
  <si>
    <t>Áht-n belüli megelőlegezések visszafizetése</t>
  </si>
  <si>
    <t>K9141</t>
  </si>
  <si>
    <t>Kiadás</t>
  </si>
  <si>
    <t>Bevétel összesen:</t>
  </si>
  <si>
    <t>Egyéb működési bevétel</t>
  </si>
  <si>
    <t>B411</t>
  </si>
  <si>
    <t>Tulajdonosi bevétel (koncessziós díj)</t>
  </si>
  <si>
    <t>B4041</t>
  </si>
  <si>
    <t>Pótlék</t>
  </si>
  <si>
    <t>B3617</t>
  </si>
  <si>
    <t>Gépjárműadó 40%-a</t>
  </si>
  <si>
    <t>B354</t>
  </si>
  <si>
    <t>Iparűzési adó</t>
  </si>
  <si>
    <t>B35107</t>
  </si>
  <si>
    <t>Magánszemély komm adó</t>
  </si>
  <si>
    <t xml:space="preserve">B34131 </t>
  </si>
  <si>
    <t>Települési önk. Kulturális támogatása</t>
  </si>
  <si>
    <t>B114</t>
  </si>
  <si>
    <t>összesen:</t>
  </si>
  <si>
    <t>Települési önkorm. Szociális feladaianak tám.</t>
  </si>
  <si>
    <t>Szünidei étkeztetés</t>
  </si>
  <si>
    <t>Finanszírozás szemp. Elismert dolgozó bért</t>
  </si>
  <si>
    <t>Ingyenes és kedvezményes gyermekétkezt.</t>
  </si>
  <si>
    <t>B113</t>
  </si>
  <si>
    <t>Óvodaműködési támogatás</t>
  </si>
  <si>
    <t>Óvodai pedagógusok segítők bértámogatása</t>
  </si>
  <si>
    <t>Óvodai pedagógusok bértámogatása</t>
  </si>
  <si>
    <t>B112</t>
  </si>
  <si>
    <t>Települési önkormányzatok müködési tám</t>
  </si>
  <si>
    <t>B111</t>
  </si>
  <si>
    <t xml:space="preserve">    Önkormányzatok működési célú költségvetési támogatása</t>
  </si>
  <si>
    <t>Bevétel</t>
  </si>
  <si>
    <t>018010</t>
  </si>
  <si>
    <t xml:space="preserve"> Önkormányzatok elszámolásai a kp-i ktgvetéssel</t>
  </si>
  <si>
    <t>K322 Egyéb komm. Szolg.</t>
  </si>
  <si>
    <t xml:space="preserve">   K33 Szolgáltatási kiadások</t>
  </si>
  <si>
    <t>K334 Karbantarás, kisjavítás szolg.</t>
  </si>
  <si>
    <t>K337 Egyéb szolgáltatás (postai díj, biztosítási díj)</t>
  </si>
  <si>
    <t>K67 Beruházási áfa</t>
  </si>
  <si>
    <t>Beruházási kiadás</t>
  </si>
  <si>
    <t xml:space="preserve">   K64 Egyéb tárgyieszköz beszerzés</t>
  </si>
  <si>
    <t xml:space="preserve">   K67 Beruházási áfa</t>
  </si>
  <si>
    <t>091140</t>
  </si>
  <si>
    <t>Óvodai nevelés, művelődési támogatás</t>
  </si>
  <si>
    <t>K64 Egyéb tárgyi eszköz:</t>
  </si>
  <si>
    <t>Pénzmaradvány</t>
  </si>
  <si>
    <t>Beszámoló:</t>
  </si>
  <si>
    <t>7 űrlap</t>
  </si>
  <si>
    <t>Összes maradvány:</t>
  </si>
  <si>
    <t>B4022 Szolgáltatások ellenértéke (mozgóárusítás, betonkeverő használati díj,földhasználati díj, kaszálás)</t>
  </si>
  <si>
    <t>Személyi juttatások:</t>
  </si>
  <si>
    <t xml:space="preserve">   K1107 Béren kívüli juttatás:</t>
  </si>
  <si>
    <t xml:space="preserve">   K1110 Egyéb költségtérítések </t>
  </si>
  <si>
    <t xml:space="preserve">   K121 Választott tisztségviselők juttatásai</t>
  </si>
  <si>
    <t>Számlavezetési költségtérítés</t>
  </si>
  <si>
    <t xml:space="preserve">            Polgármester:</t>
  </si>
  <si>
    <t xml:space="preserve">12*398 900 </t>
  </si>
  <si>
    <t>Költségtérítés 12* 59 835</t>
  </si>
  <si>
    <t xml:space="preserve">           Alpolgármester:</t>
  </si>
  <si>
    <t>12*110 000</t>
  </si>
  <si>
    <t>Költésgtérítés 12* 16 500</t>
  </si>
  <si>
    <t xml:space="preserve">           Képviselők:</t>
  </si>
  <si>
    <t>2 fő*12*36 000</t>
  </si>
  <si>
    <t>1fő*12*37 500</t>
  </si>
  <si>
    <t xml:space="preserve">Munkáltató által fizetett SZJA </t>
  </si>
  <si>
    <t>K3 Dologi kiadás</t>
  </si>
  <si>
    <t xml:space="preserve">   K31 Készletbeszerzés</t>
  </si>
  <si>
    <t>K311 Szakmai anyagok beszerzése</t>
  </si>
  <si>
    <t>K312 Üzemeltetési anyagok</t>
  </si>
  <si>
    <t>K321 Informatikai szolg. Igénybev.</t>
  </si>
  <si>
    <t>K322 Egyéb inf.szolg.</t>
  </si>
  <si>
    <t>K334 Karbantartás</t>
  </si>
  <si>
    <t>K337 Egyéb szolgáltatás</t>
  </si>
  <si>
    <t xml:space="preserve">   K35 Különféle dologi kiadások </t>
  </si>
  <si>
    <t xml:space="preserve">K353 Kamatkiadás </t>
  </si>
  <si>
    <t>K355 Egyéb dolgoi kiadás</t>
  </si>
  <si>
    <t xml:space="preserve"> K512 Egyéb működési célá támogatás áht-n kívülre</t>
  </si>
  <si>
    <t xml:space="preserve">   K502 Elvonások és befizetések </t>
  </si>
  <si>
    <t>K5021 helyi önkormányzatok előző évi elszámolásból származó kiadás</t>
  </si>
  <si>
    <t xml:space="preserve">   K32 Kommunikációs szolgáltatás</t>
  </si>
  <si>
    <t>011130</t>
  </si>
  <si>
    <t>Igazgatás</t>
  </si>
  <si>
    <t>(2018. évi kult)</t>
  </si>
  <si>
    <t>Egyéb készlet</t>
  </si>
  <si>
    <t xml:space="preserve">   K33 Szolgáltatások </t>
  </si>
  <si>
    <t xml:space="preserve">     Gázdíj</t>
  </si>
  <si>
    <t xml:space="preserve">   Áramdíj</t>
  </si>
  <si>
    <t xml:space="preserve">   Vízdíj</t>
  </si>
  <si>
    <t>K337 Egyéb szolgáltatás (rendezvény)</t>
  </si>
  <si>
    <t>K351 Áfa műk.</t>
  </si>
  <si>
    <t>B402 Szolgáltatás ellenértéke</t>
  </si>
  <si>
    <t>041233</t>
  </si>
  <si>
    <t>Közmunka program</t>
  </si>
  <si>
    <t>K1101 Bér</t>
  </si>
  <si>
    <t>K2 Járulék</t>
  </si>
  <si>
    <t>K1101 Személyi kiadások:</t>
  </si>
  <si>
    <t>K2 Munkaadót terhelő járalékok:</t>
  </si>
  <si>
    <t>Járási startmunka/szociális jellegű (2019-ről 2020.02.29.-ig) 11 fő</t>
  </si>
  <si>
    <t>Hosszabb időtartam (2019-ről áthúzódó 2020.02.29-ig) 5 fő</t>
  </si>
  <si>
    <t>Hosszabb időtartam (2019-ről áthúzódó 2020.02.29-ig) 2 fő</t>
  </si>
  <si>
    <t>Hosszabb időtartam (2019-ről áthúzódó 2020.02.29-ig) 3 fő</t>
  </si>
  <si>
    <t xml:space="preserve">   B16 Egyéb Műk.c. támogatások bevételei Áht-n belülről</t>
  </si>
  <si>
    <t>B16 Elkülönített állami pénzalapok:</t>
  </si>
  <si>
    <t>K7 Felújítás</t>
  </si>
  <si>
    <t>K71 ingatlan felújítás</t>
  </si>
  <si>
    <t>K74 felújítási áfa</t>
  </si>
  <si>
    <t>K113 Foglalkoztatottak egyéb személyi juttatásai (Bosznai 12*30 000)</t>
  </si>
  <si>
    <t>B8131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</si>
</sst>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3" fontId="3" fillId="0" borderId="0" xfId="0" applyNumberFormat="1" applyFont="1"/>
    <xf numFmtId="0" fontId="8" fillId="0" borderId="0" xfId="0" applyFont="1"/>
    <xf numFmtId="0" fontId="5" fillId="0" borderId="0" xfId="0" applyFont="1" applyAlignment="1"/>
    <xf numFmtId="3" fontId="8" fillId="0" borderId="0" xfId="0" applyNumberFormat="1" applyFont="1"/>
    <xf numFmtId="3" fontId="1" fillId="0" borderId="0" xfId="0" applyNumberFormat="1" applyFont="1"/>
    <xf numFmtId="3" fontId="10" fillId="0" borderId="0" xfId="0" applyNumberFormat="1" applyFont="1"/>
    <xf numFmtId="0" fontId="2" fillId="0" borderId="0" xfId="0" applyFont="1"/>
    <xf numFmtId="3" fontId="11" fillId="0" borderId="0" xfId="0" applyNumberFormat="1" applyFo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/>
    <xf numFmtId="49" fontId="5" fillId="0" borderId="0" xfId="0" applyNumberFormat="1" applyFont="1" applyAlignment="1">
      <alignment vertical="center"/>
    </xf>
    <xf numFmtId="3" fontId="8" fillId="0" borderId="0" xfId="0" applyNumberFormat="1" applyFont="1" applyAlignment="1"/>
    <xf numFmtId="0" fontId="3" fillId="0" borderId="0" xfId="0" applyFont="1" applyAlignment="1"/>
    <xf numFmtId="3" fontId="10" fillId="0" borderId="0" xfId="0" applyNumberFormat="1" applyFont="1" applyAlignment="1"/>
    <xf numFmtId="3" fontId="3" fillId="0" borderId="0" xfId="0" applyNumberFormat="1" applyFont="1" applyAlignment="1"/>
    <xf numFmtId="0" fontId="3" fillId="0" borderId="0" xfId="0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6" fillId="0" borderId="0" xfId="0" applyNumberFormat="1" applyFont="1" applyAlignment="1"/>
    <xf numFmtId="3" fontId="3" fillId="0" borderId="0" xfId="0" applyNumberFormat="1" applyFont="1" applyAlignment="1">
      <alignment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3" fontId="6" fillId="0" borderId="0" xfId="0" applyNumberFormat="1" applyFont="1"/>
    <xf numFmtId="3" fontId="13" fillId="0" borderId="0" xfId="0" applyNumberFormat="1" applyFont="1"/>
    <xf numFmtId="0" fontId="12" fillId="0" borderId="0" xfId="0" applyFont="1"/>
    <xf numFmtId="49" fontId="1" fillId="0" borderId="0" xfId="0" applyNumberFormat="1" applyFont="1"/>
    <xf numFmtId="0" fontId="13" fillId="0" borderId="0" xfId="0" applyFont="1"/>
    <xf numFmtId="49" fontId="11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0" fontId="0" fillId="0" borderId="0" xfId="0" applyAlignment="1">
      <alignment horizontal="left" vertical="center"/>
    </xf>
    <xf numFmtId="0" fontId="18" fillId="0" borderId="0" xfId="0" applyFont="1"/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/>
    <xf numFmtId="3" fontId="19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0" fillId="0" borderId="0" xfId="0" applyNumberFormat="1" applyFont="1"/>
    <xf numFmtId="3" fontId="18" fillId="0" borderId="0" xfId="0" applyNumberFormat="1" applyFont="1"/>
    <xf numFmtId="49" fontId="15" fillId="0" borderId="0" xfId="0" applyNumberFormat="1" applyFont="1" applyAlignment="1"/>
    <xf numFmtId="0" fontId="15" fillId="0" borderId="0" xfId="0" applyFont="1" applyAlignment="1"/>
    <xf numFmtId="0" fontId="3" fillId="0" borderId="0" xfId="0" applyFont="1" applyFill="1" applyBorder="1"/>
    <xf numFmtId="0" fontId="18" fillId="0" borderId="0" xfId="0" applyFont="1" applyAlignment="1">
      <alignment wrapText="1"/>
    </xf>
    <xf numFmtId="3" fontId="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9" sqref="A9:XFD9"/>
    </sheetView>
  </sheetViews>
  <sheetFormatPr defaultRowHeight="15.75"/>
  <cols>
    <col min="1" max="1" width="4.7109375" style="3" customWidth="1"/>
    <col min="2" max="2" width="46.42578125" style="3" bestFit="1" customWidth="1"/>
    <col min="3" max="3" width="10.140625" style="3" bestFit="1" customWidth="1"/>
    <col min="4" max="16384" width="9.140625" style="3"/>
  </cols>
  <sheetData>
    <row r="1" spans="1:5" ht="18.75">
      <c r="A1" s="66" t="s">
        <v>10</v>
      </c>
      <c r="B1" s="66"/>
      <c r="C1" s="66"/>
      <c r="D1" s="66"/>
      <c r="E1" s="66"/>
    </row>
    <row r="2" spans="1:5" ht="18.75">
      <c r="A2" s="67" t="s">
        <v>7</v>
      </c>
      <c r="B2" s="67"/>
      <c r="C2" s="67"/>
      <c r="D2" s="67"/>
      <c r="E2" s="67"/>
    </row>
    <row r="4" spans="1:5" ht="16.5">
      <c r="A4" s="64" t="s">
        <v>0</v>
      </c>
      <c r="B4" s="64"/>
    </row>
    <row r="5" spans="1:5" ht="6" customHeight="1"/>
    <row r="6" spans="1:5">
      <c r="A6" s="65" t="s">
        <v>8</v>
      </c>
      <c r="B6" s="65"/>
      <c r="C6" s="7">
        <f>SUM(C7:C10)</f>
        <v>1020000</v>
      </c>
    </row>
    <row r="7" spans="1:5">
      <c r="B7" s="3" t="s">
        <v>1</v>
      </c>
      <c r="C7" s="4">
        <v>90000</v>
      </c>
    </row>
    <row r="8" spans="1:5">
      <c r="B8" s="3" t="s">
        <v>2</v>
      </c>
      <c r="C8" s="4">
        <v>100000</v>
      </c>
    </row>
    <row r="9" spans="1:5">
      <c r="B9" s="3" t="s">
        <v>3</v>
      </c>
      <c r="C9" s="4">
        <v>800000</v>
      </c>
    </row>
    <row r="10" spans="1:5">
      <c r="B10" s="3" t="s">
        <v>4</v>
      </c>
      <c r="C10" s="4">
        <v>30000</v>
      </c>
    </row>
    <row r="13" spans="1:5">
      <c r="A13" s="65" t="s">
        <v>9</v>
      </c>
      <c r="B13" s="65"/>
      <c r="C13" s="7">
        <v>50000</v>
      </c>
    </row>
    <row r="14" spans="1:5">
      <c r="B14" s="3" t="s">
        <v>6</v>
      </c>
      <c r="C14" s="4">
        <v>50000</v>
      </c>
    </row>
    <row r="16" spans="1:5">
      <c r="B16" s="5"/>
      <c r="C16" s="4"/>
    </row>
  </sheetData>
  <mergeCells count="5">
    <mergeCell ref="A4:B4"/>
    <mergeCell ref="A6:B6"/>
    <mergeCell ref="A13:B13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activeCell="B24" sqref="B24:G31"/>
    </sheetView>
  </sheetViews>
  <sheetFormatPr defaultRowHeight="15"/>
  <cols>
    <col min="2" max="2" width="12.28515625" customWidth="1"/>
    <col min="4" max="4" width="9.140625" customWidth="1"/>
    <col min="6" max="6" width="9.7109375" customWidth="1"/>
    <col min="8" max="8" width="17.5703125" customWidth="1"/>
  </cols>
  <sheetData>
    <row r="1" spans="1:17" ht="21">
      <c r="A1" s="71" t="s">
        <v>122</v>
      </c>
      <c r="B1" s="71"/>
      <c r="C1" s="71"/>
      <c r="D1" s="71"/>
      <c r="E1" s="71"/>
      <c r="F1" s="71"/>
      <c r="G1" s="71"/>
      <c r="H1" s="71"/>
      <c r="I1" s="71"/>
    </row>
    <row r="2" spans="1:17" ht="21">
      <c r="A2" s="73" t="s">
        <v>123</v>
      </c>
      <c r="B2" s="73"/>
      <c r="C2" s="73"/>
      <c r="D2" s="73"/>
      <c r="E2" s="73"/>
      <c r="F2" s="73"/>
      <c r="G2" s="73"/>
      <c r="H2" s="73"/>
      <c r="I2" s="73"/>
    </row>
    <row r="3" spans="1:17" ht="15.75">
      <c r="A3" s="40"/>
      <c r="B3" s="40"/>
      <c r="C3" s="40"/>
      <c r="D3" s="40"/>
      <c r="E3" s="40"/>
      <c r="F3" s="40"/>
      <c r="G3" s="40"/>
      <c r="H3" s="40"/>
      <c r="I3" s="40"/>
    </row>
    <row r="4" spans="1:17" ht="18.75">
      <c r="A4" s="32" t="s">
        <v>121</v>
      </c>
    </row>
    <row r="5" spans="1:17" ht="17.25">
      <c r="A5" s="74" t="s">
        <v>120</v>
      </c>
      <c r="B5" s="74"/>
      <c r="C5" s="74"/>
      <c r="D5" s="74"/>
      <c r="E5" s="74"/>
      <c r="F5" s="74"/>
      <c r="H5" s="8">
        <f>SUM(H7,H12,H18,H20)</f>
        <v>61075110</v>
      </c>
    </row>
    <row r="7" spans="1:17" ht="15.75">
      <c r="B7" s="33" t="s">
        <v>119</v>
      </c>
      <c r="C7" s="72" t="s">
        <v>118</v>
      </c>
      <c r="D7" s="72"/>
      <c r="E7" s="72"/>
      <c r="F7" s="72"/>
      <c r="G7" s="72"/>
      <c r="H7" s="8">
        <v>14869278</v>
      </c>
    </row>
    <row r="8" spans="1:17" ht="15.75">
      <c r="B8" s="33"/>
      <c r="C8" s="38"/>
      <c r="D8" s="38"/>
      <c r="E8" s="38"/>
      <c r="F8" s="38"/>
      <c r="G8" s="38"/>
      <c r="H8" s="1"/>
    </row>
    <row r="9" spans="1:17" ht="15.75">
      <c r="B9" s="33" t="s">
        <v>117</v>
      </c>
      <c r="C9" s="72" t="s">
        <v>116</v>
      </c>
      <c r="D9" s="72"/>
      <c r="E9" s="72"/>
      <c r="F9" s="72"/>
      <c r="G9" s="72"/>
      <c r="H9" s="1">
        <v>13074050</v>
      </c>
    </row>
    <row r="10" spans="1:17" ht="15.75">
      <c r="B10" s="33"/>
      <c r="C10" s="72" t="s">
        <v>115</v>
      </c>
      <c r="D10" s="72"/>
      <c r="E10" s="72"/>
      <c r="F10" s="72"/>
      <c r="G10" s="72"/>
      <c r="H10" s="1">
        <v>2400000</v>
      </c>
    </row>
    <row r="11" spans="1:17" ht="15.75">
      <c r="B11" s="33"/>
      <c r="C11" s="72" t="s">
        <v>114</v>
      </c>
      <c r="D11" s="72"/>
      <c r="E11" s="72"/>
      <c r="F11" s="72"/>
      <c r="G11" s="72"/>
      <c r="H11" s="1">
        <v>2824600</v>
      </c>
      <c r="Q11" s="2"/>
    </row>
    <row r="12" spans="1:17" ht="15.75">
      <c r="B12" s="33"/>
      <c r="C12" s="38"/>
      <c r="D12" s="38"/>
      <c r="E12" s="38"/>
      <c r="F12" s="38"/>
      <c r="G12" s="39" t="s">
        <v>108</v>
      </c>
      <c r="H12" s="8">
        <f>SUM(H9:H11)</f>
        <v>18298650</v>
      </c>
    </row>
    <row r="13" spans="1:17" ht="15.75">
      <c r="B13" s="33"/>
      <c r="C13" s="38"/>
      <c r="D13" s="38"/>
      <c r="E13" s="38"/>
      <c r="F13" s="38"/>
      <c r="G13" s="38"/>
      <c r="H13" s="8"/>
    </row>
    <row r="14" spans="1:17" ht="15.75">
      <c r="B14" s="33" t="s">
        <v>113</v>
      </c>
      <c r="C14" s="72" t="s">
        <v>112</v>
      </c>
      <c r="D14" s="72"/>
      <c r="E14" s="72"/>
      <c r="F14" s="72"/>
      <c r="G14" s="72"/>
      <c r="H14" s="1">
        <v>4612374</v>
      </c>
    </row>
    <row r="15" spans="1:17" ht="15.75">
      <c r="B15" s="33"/>
      <c r="C15" s="72" t="s">
        <v>111</v>
      </c>
      <c r="D15" s="72"/>
      <c r="E15" s="72"/>
      <c r="F15" s="72"/>
      <c r="G15" s="72"/>
      <c r="H15" s="1">
        <v>4070000</v>
      </c>
    </row>
    <row r="16" spans="1:17" ht="15.75">
      <c r="B16" s="33"/>
      <c r="C16" s="72" t="s">
        <v>110</v>
      </c>
      <c r="D16" s="72"/>
      <c r="E16" s="72"/>
      <c r="F16" s="72"/>
      <c r="G16" s="72"/>
      <c r="H16" s="1">
        <v>1768710</v>
      </c>
    </row>
    <row r="17" spans="2:8" ht="15.75">
      <c r="B17" s="33"/>
      <c r="C17" s="72" t="s">
        <v>109</v>
      </c>
      <c r="D17" s="72"/>
      <c r="E17" s="72"/>
      <c r="F17" s="72"/>
      <c r="G17" s="72"/>
      <c r="H17" s="1">
        <v>15656098</v>
      </c>
    </row>
    <row r="18" spans="2:8" ht="15.75">
      <c r="B18" s="33"/>
      <c r="C18" s="38"/>
      <c r="D18" s="38"/>
      <c r="E18" s="38"/>
      <c r="F18" s="38"/>
      <c r="G18" s="39" t="s">
        <v>108</v>
      </c>
      <c r="H18" s="8">
        <f>SUM(H14:H17)</f>
        <v>26107182</v>
      </c>
    </row>
    <row r="19" spans="2:8" ht="15.75">
      <c r="B19" s="33"/>
      <c r="C19" s="38"/>
      <c r="D19" s="38"/>
      <c r="E19" s="38"/>
      <c r="F19" s="38"/>
      <c r="G19" s="38"/>
      <c r="H19" s="1"/>
    </row>
    <row r="20" spans="2:8" ht="15.75">
      <c r="B20" s="33" t="s">
        <v>107</v>
      </c>
      <c r="C20" s="72" t="s">
        <v>106</v>
      </c>
      <c r="D20" s="72"/>
      <c r="E20" s="72"/>
      <c r="F20" s="72"/>
      <c r="G20" s="72"/>
      <c r="H20" s="8">
        <v>1800000</v>
      </c>
    </row>
    <row r="21" spans="2:8" ht="15.75">
      <c r="B21" s="37"/>
      <c r="C21" s="10"/>
      <c r="D21" s="10"/>
      <c r="E21" s="10"/>
      <c r="F21" s="10"/>
      <c r="G21" s="10"/>
    </row>
    <row r="22" spans="2:8" ht="15.75">
      <c r="B22" s="37"/>
      <c r="C22" s="10"/>
      <c r="D22" s="10"/>
      <c r="E22" s="10"/>
      <c r="F22" s="10"/>
      <c r="G22" s="10"/>
    </row>
    <row r="23" spans="2:8" ht="15.75">
      <c r="B23" s="37"/>
      <c r="C23" s="10"/>
      <c r="D23" s="10"/>
      <c r="E23" s="10"/>
      <c r="F23" s="10"/>
      <c r="G23" s="10"/>
      <c r="H23" s="8">
        <f>SUM(H24:H27)</f>
        <v>9110000</v>
      </c>
    </row>
    <row r="24" spans="2:8" ht="15.75">
      <c r="B24" s="33" t="s">
        <v>105</v>
      </c>
      <c r="C24" s="72" t="s">
        <v>104</v>
      </c>
      <c r="D24" s="72"/>
      <c r="E24" s="72"/>
      <c r="F24" s="72"/>
      <c r="G24" s="72"/>
      <c r="H24" s="1">
        <v>1900000</v>
      </c>
    </row>
    <row r="25" spans="2:8" ht="15.75">
      <c r="B25" s="33" t="s">
        <v>103</v>
      </c>
      <c r="C25" s="72" t="s">
        <v>102</v>
      </c>
      <c r="D25" s="72"/>
      <c r="E25" s="72"/>
      <c r="F25" s="72"/>
      <c r="G25" s="72"/>
      <c r="H25" s="1">
        <v>6000000</v>
      </c>
    </row>
    <row r="26" spans="2:8" ht="15.75">
      <c r="B26" s="33" t="s">
        <v>101</v>
      </c>
      <c r="C26" s="72" t="s">
        <v>100</v>
      </c>
      <c r="D26" s="72"/>
      <c r="E26" s="72"/>
      <c r="F26" s="72"/>
      <c r="G26" s="72"/>
      <c r="H26" s="1">
        <v>1200000</v>
      </c>
    </row>
    <row r="27" spans="2:8" ht="15.75">
      <c r="B27" s="33" t="s">
        <v>99</v>
      </c>
      <c r="C27" s="72" t="s">
        <v>98</v>
      </c>
      <c r="D27" s="72"/>
      <c r="E27" s="72"/>
      <c r="F27" s="72"/>
      <c r="G27" s="72"/>
      <c r="H27" s="1">
        <v>10000</v>
      </c>
    </row>
    <row r="28" spans="2:8" ht="15.75">
      <c r="B28" s="36"/>
      <c r="C28" s="10"/>
      <c r="D28" s="10"/>
      <c r="E28" s="10"/>
      <c r="F28" s="10"/>
      <c r="G28" s="10"/>
    </row>
    <row r="29" spans="2:8" ht="15.75">
      <c r="B29" s="10"/>
      <c r="C29" s="10"/>
      <c r="D29" s="10"/>
      <c r="E29" s="10"/>
      <c r="F29" s="10"/>
      <c r="G29" s="10"/>
      <c r="H29" s="8">
        <f>SUM(H30:H31)</f>
        <v>1050000</v>
      </c>
    </row>
    <row r="30" spans="2:8" ht="15.75">
      <c r="B30" s="35" t="s">
        <v>97</v>
      </c>
      <c r="C30" s="72" t="s">
        <v>96</v>
      </c>
      <c r="D30" s="72"/>
      <c r="E30" s="72"/>
      <c r="F30" s="72"/>
      <c r="G30" s="72"/>
      <c r="H30" s="34">
        <v>1000000</v>
      </c>
    </row>
    <row r="31" spans="2:8" ht="15.75">
      <c r="B31" s="33" t="s">
        <v>95</v>
      </c>
      <c r="C31" s="72" t="s">
        <v>94</v>
      </c>
      <c r="D31" s="72"/>
      <c r="E31" s="72"/>
      <c r="F31" s="72"/>
      <c r="G31" s="72"/>
      <c r="H31" s="1">
        <v>50000</v>
      </c>
    </row>
    <row r="34" spans="1:8" ht="18.75">
      <c r="A34" s="75" t="s">
        <v>93</v>
      </c>
      <c r="B34" s="75"/>
      <c r="C34" s="30"/>
      <c r="D34" s="30"/>
      <c r="E34" s="30"/>
      <c r="F34" s="30"/>
      <c r="G34" s="30"/>
      <c r="H34" s="29">
        <f>SUM(H5,H23,H29)</f>
        <v>71235110</v>
      </c>
    </row>
    <row r="36" spans="1:8" ht="18.75">
      <c r="A36" s="32" t="s">
        <v>92</v>
      </c>
    </row>
    <row r="37" spans="1:8">
      <c r="B37" s="31" t="s">
        <v>91</v>
      </c>
      <c r="C37" s="76" t="s">
        <v>90</v>
      </c>
      <c r="D37" s="76"/>
      <c r="E37" s="76"/>
      <c r="F37" s="76"/>
      <c r="G37" s="76"/>
      <c r="H37" s="1">
        <v>2443004</v>
      </c>
    </row>
    <row r="40" spans="1:8" ht="18.75">
      <c r="A40" s="75" t="s">
        <v>89</v>
      </c>
      <c r="B40" s="75"/>
      <c r="C40" s="30"/>
      <c r="D40" s="30"/>
      <c r="E40" s="30"/>
      <c r="F40" s="30"/>
      <c r="G40" s="30"/>
      <c r="H40" s="29">
        <v>2443004</v>
      </c>
    </row>
  </sheetData>
  <mergeCells count="21">
    <mergeCell ref="A40:B40"/>
    <mergeCell ref="C25:G25"/>
    <mergeCell ref="C27:G27"/>
    <mergeCell ref="C26:G26"/>
    <mergeCell ref="C30:G30"/>
    <mergeCell ref="C31:G31"/>
    <mergeCell ref="A34:B34"/>
    <mergeCell ref="C37:G37"/>
    <mergeCell ref="A1:I1"/>
    <mergeCell ref="C24:G24"/>
    <mergeCell ref="A2:I2"/>
    <mergeCell ref="A5:F5"/>
    <mergeCell ref="C7:G7"/>
    <mergeCell ref="C9:G9"/>
    <mergeCell ref="C10:G10"/>
    <mergeCell ref="C11:G11"/>
    <mergeCell ref="C14:G14"/>
    <mergeCell ref="C16:G16"/>
    <mergeCell ref="C17:G17"/>
    <mergeCell ref="C20:G20"/>
    <mergeCell ref="C15:G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J2"/>
    </sheetView>
  </sheetViews>
  <sheetFormatPr defaultRowHeight="15"/>
  <cols>
    <col min="4" max="4" width="1" customWidth="1"/>
    <col min="5" max="5" width="10.140625" bestFit="1" customWidth="1"/>
  </cols>
  <sheetData>
    <row r="1" spans="1:10" ht="21">
      <c r="A1" s="71" t="s">
        <v>132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>
      <c r="A2" s="73" t="s">
        <v>133</v>
      </c>
      <c r="B2" s="73"/>
      <c r="C2" s="73"/>
      <c r="D2" s="73"/>
      <c r="E2" s="73"/>
      <c r="F2" s="73"/>
      <c r="G2" s="73"/>
      <c r="H2" s="73"/>
      <c r="I2" s="73"/>
      <c r="J2" s="73"/>
    </row>
    <row r="4" spans="1:10" ht="17.25">
      <c r="A4" s="41" t="s">
        <v>134</v>
      </c>
      <c r="E4" s="11">
        <v>3692817</v>
      </c>
    </row>
    <row r="6" spans="1:10" ht="17.25">
      <c r="A6" s="41" t="s">
        <v>128</v>
      </c>
      <c r="E6" s="11">
        <v>997060</v>
      </c>
    </row>
    <row r="8" spans="1:10">
      <c r="C8" s="42" t="s">
        <v>5</v>
      </c>
      <c r="E8" s="8">
        <f>SUM(E4,E6)</f>
        <v>4689877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G5" sqref="G5"/>
    </sheetView>
  </sheetViews>
  <sheetFormatPr defaultRowHeight="15"/>
  <cols>
    <col min="2" max="2" width="19.140625" bestFit="1" customWidth="1"/>
    <col min="3" max="3" width="12.140625" bestFit="1" customWidth="1"/>
  </cols>
  <sheetData>
    <row r="1" spans="1:10" ht="21">
      <c r="A1" s="71" t="s">
        <v>135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ht="18.75">
      <c r="A3" s="32" t="s">
        <v>136</v>
      </c>
    </row>
    <row r="4" spans="1:10" ht="15.75">
      <c r="B4" s="10" t="s">
        <v>137</v>
      </c>
      <c r="C4" s="10"/>
    </row>
    <row r="5" spans="1:10" ht="15.75">
      <c r="B5" s="43" t="s">
        <v>138</v>
      </c>
      <c r="C5" s="44">
        <v>19990663</v>
      </c>
      <c r="D5" s="81" t="s">
        <v>197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9"/>
  <sheetViews>
    <sheetView topLeftCell="A13" workbookViewId="0">
      <selection activeCell="K45" sqref="K45"/>
    </sheetView>
  </sheetViews>
  <sheetFormatPr defaultRowHeight="15.75"/>
  <cols>
    <col min="2" max="4" width="9.140625" customWidth="1"/>
    <col min="5" max="5" width="19" customWidth="1"/>
    <col min="6" max="6" width="11.28515625" style="10" bestFit="1" customWidth="1"/>
  </cols>
  <sheetData>
    <row r="1" spans="1:10" ht="21">
      <c r="A1" s="71" t="s">
        <v>170</v>
      </c>
      <c r="B1" s="71"/>
      <c r="C1" s="71"/>
      <c r="D1" s="71"/>
      <c r="E1" s="71"/>
      <c r="F1" s="71"/>
      <c r="G1" s="71"/>
      <c r="H1" s="71"/>
      <c r="I1" s="54"/>
      <c r="J1" s="54"/>
    </row>
    <row r="2" spans="1:10" ht="21">
      <c r="A2" s="73" t="s">
        <v>171</v>
      </c>
      <c r="B2" s="73"/>
      <c r="C2" s="73"/>
      <c r="D2" s="73"/>
      <c r="E2" s="73"/>
      <c r="F2" s="73"/>
      <c r="G2" s="73"/>
      <c r="H2" s="73"/>
      <c r="I2" s="55"/>
      <c r="J2" s="55"/>
    </row>
    <row r="4" spans="1:10" ht="18.75">
      <c r="A4" s="32" t="s">
        <v>140</v>
      </c>
      <c r="F4" s="53">
        <f>SUM(F7,F6,F9)</f>
        <v>8497851</v>
      </c>
    </row>
    <row r="5" spans="1:10" ht="8.25" customHeight="1"/>
    <row r="6" spans="1:10" ht="17.25">
      <c r="A6" s="41" t="s">
        <v>141</v>
      </c>
      <c r="B6" s="42"/>
      <c r="C6" s="42"/>
      <c r="D6" s="42"/>
      <c r="E6" s="1"/>
      <c r="F6" s="52">
        <v>149031</v>
      </c>
    </row>
    <row r="7" spans="1:10" ht="17.25">
      <c r="A7" s="41" t="s">
        <v>142</v>
      </c>
      <c r="E7" s="1"/>
      <c r="F7" s="52">
        <f>SUM(F8)</f>
        <v>12000</v>
      </c>
    </row>
    <row r="8" spans="1:10" ht="17.25">
      <c r="A8" s="41"/>
      <c r="B8" t="s">
        <v>144</v>
      </c>
      <c r="E8" s="1"/>
      <c r="F8" s="49">
        <v>12000</v>
      </c>
    </row>
    <row r="9" spans="1:10" ht="17.25">
      <c r="A9" s="41" t="s">
        <v>143</v>
      </c>
      <c r="F9" s="52">
        <f>SUM(F11:F12,F15:F16,F19:F20)</f>
        <v>8336820</v>
      </c>
    </row>
    <row r="10" spans="1:10" ht="17.25">
      <c r="A10" s="41" t="s">
        <v>145</v>
      </c>
    </row>
    <row r="11" spans="1:10">
      <c r="C11" t="s">
        <v>146</v>
      </c>
      <c r="F11" s="49">
        <v>4786800</v>
      </c>
    </row>
    <row r="12" spans="1:10">
      <c r="C12" t="s">
        <v>147</v>
      </c>
      <c r="F12" s="49">
        <v>718020</v>
      </c>
    </row>
    <row r="14" spans="1:10" ht="17.25">
      <c r="A14" s="41" t="s">
        <v>148</v>
      </c>
    </row>
    <row r="15" spans="1:10">
      <c r="C15" t="s">
        <v>149</v>
      </c>
      <c r="F15" s="49">
        <v>1320000</v>
      </c>
    </row>
    <row r="16" spans="1:10">
      <c r="C16" t="s">
        <v>150</v>
      </c>
      <c r="F16" s="49">
        <v>198000</v>
      </c>
    </row>
    <row r="18" spans="1:6" ht="17.25">
      <c r="A18" s="41" t="s">
        <v>151</v>
      </c>
    </row>
    <row r="19" spans="1:6">
      <c r="C19" t="s">
        <v>152</v>
      </c>
      <c r="F19" s="49">
        <v>864000</v>
      </c>
    </row>
    <row r="20" spans="1:6">
      <c r="C20" t="s">
        <v>153</v>
      </c>
      <c r="F20" s="49">
        <v>450000</v>
      </c>
    </row>
    <row r="22" spans="1:6" ht="18.75">
      <c r="A22" s="32" t="s">
        <v>38</v>
      </c>
      <c r="F22" s="11">
        <f>SUM(F23:F24)</f>
        <v>2761801</v>
      </c>
    </row>
    <row r="23" spans="1:6">
      <c r="B23" t="s">
        <v>39</v>
      </c>
      <c r="F23" s="49">
        <v>1487124</v>
      </c>
    </row>
    <row r="24" spans="1:6">
      <c r="B24" t="s">
        <v>154</v>
      </c>
      <c r="F24" s="49">
        <v>1274677</v>
      </c>
    </row>
    <row r="26" spans="1:6" ht="18.75">
      <c r="A26" s="32" t="s">
        <v>155</v>
      </c>
      <c r="F26" s="49">
        <f>SUM(F27,F31,F35,F40,F46,F47)</f>
        <v>1456000</v>
      </c>
    </row>
    <row r="27" spans="1:6" ht="17.25">
      <c r="A27" s="41" t="s">
        <v>156</v>
      </c>
      <c r="F27" s="50">
        <f>SUM(F28,F29)</f>
        <v>90000</v>
      </c>
    </row>
    <row r="28" spans="1:6">
      <c r="B28" t="s">
        <v>157</v>
      </c>
      <c r="F28" s="49">
        <v>50000</v>
      </c>
    </row>
    <row r="29" spans="1:6">
      <c r="B29" t="s">
        <v>158</v>
      </c>
      <c r="F29" s="49">
        <v>40000</v>
      </c>
    </row>
    <row r="31" spans="1:6" ht="17.25">
      <c r="A31" s="41" t="s">
        <v>169</v>
      </c>
      <c r="F31" s="50">
        <f>SUM(F32,F33)</f>
        <v>330000</v>
      </c>
    </row>
    <row r="32" spans="1:6">
      <c r="B32" t="s">
        <v>159</v>
      </c>
      <c r="F32" s="49">
        <v>150000</v>
      </c>
    </row>
    <row r="33" spans="1:7">
      <c r="B33" t="s">
        <v>160</v>
      </c>
      <c r="F33" s="49">
        <v>180000</v>
      </c>
    </row>
    <row r="35" spans="1:7" ht="17.25">
      <c r="A35" s="41" t="s">
        <v>125</v>
      </c>
      <c r="F35" s="50">
        <f>SUM(F36,F37,F38)</f>
        <v>250000</v>
      </c>
    </row>
    <row r="36" spans="1:7">
      <c r="B36" t="s">
        <v>14</v>
      </c>
      <c r="F36" s="49">
        <v>50000</v>
      </c>
    </row>
    <row r="37" spans="1:7">
      <c r="B37" t="s">
        <v>161</v>
      </c>
      <c r="F37" s="49">
        <v>100000</v>
      </c>
    </row>
    <row r="38" spans="1:7">
      <c r="B38" t="s">
        <v>162</v>
      </c>
      <c r="F38" s="49">
        <v>100000</v>
      </c>
    </row>
    <row r="40" spans="1:7" ht="17.25">
      <c r="A40" s="41" t="s">
        <v>163</v>
      </c>
      <c r="F40" s="50">
        <f>SUM(F41,F42,F43)</f>
        <v>195000</v>
      </c>
    </row>
    <row r="41" spans="1:7">
      <c r="B41" t="s">
        <v>20</v>
      </c>
      <c r="F41" s="49">
        <v>55000</v>
      </c>
    </row>
    <row r="42" spans="1:7">
      <c r="B42" t="s">
        <v>164</v>
      </c>
      <c r="F42" s="49">
        <v>40000</v>
      </c>
    </row>
    <row r="43" spans="1:7">
      <c r="B43" t="s">
        <v>165</v>
      </c>
      <c r="F43" s="49">
        <v>100000</v>
      </c>
    </row>
    <row r="44" spans="1:7">
      <c r="F44" s="49"/>
    </row>
    <row r="45" spans="1:7" ht="17.25">
      <c r="A45" s="41" t="s">
        <v>167</v>
      </c>
      <c r="F45" s="50">
        <f>SUM(F46,F47)</f>
        <v>591000</v>
      </c>
    </row>
    <row r="46" spans="1:7" ht="33" customHeight="1">
      <c r="B46" s="77" t="s">
        <v>168</v>
      </c>
      <c r="C46" s="77"/>
      <c r="D46" s="77"/>
      <c r="E46" s="77"/>
      <c r="F46" s="51">
        <v>591000</v>
      </c>
      <c r="G46" s="45" t="s">
        <v>172</v>
      </c>
    </row>
    <row r="47" spans="1:7">
      <c r="F47" s="49"/>
    </row>
    <row r="49" spans="1:7" ht="16.5">
      <c r="A49" s="12" t="s">
        <v>166</v>
      </c>
      <c r="B49" s="14"/>
      <c r="C49" s="7"/>
      <c r="F49" s="11">
        <v>50000</v>
      </c>
    </row>
    <row r="50" spans="1:7">
      <c r="A50" s="3"/>
      <c r="B50" s="3" t="s">
        <v>6</v>
      </c>
      <c r="C50" s="4"/>
      <c r="F50" s="49">
        <v>50000</v>
      </c>
    </row>
    <row r="53" spans="1:7" ht="17.25">
      <c r="A53" s="46" t="s">
        <v>60</v>
      </c>
      <c r="F53" s="11">
        <f>SUM(F54:F59)</f>
        <v>10160000</v>
      </c>
    </row>
    <row r="54" spans="1:7">
      <c r="B54" s="33" t="s">
        <v>105</v>
      </c>
      <c r="C54" s="47" t="s">
        <v>104</v>
      </c>
      <c r="D54" s="47"/>
      <c r="E54" s="47"/>
      <c r="F54" s="48">
        <v>1900000</v>
      </c>
      <c r="G54" s="47"/>
    </row>
    <row r="55" spans="1:7">
      <c r="B55" s="33" t="s">
        <v>103</v>
      </c>
      <c r="C55" s="47" t="s">
        <v>102</v>
      </c>
      <c r="D55" s="47"/>
      <c r="E55" s="47"/>
      <c r="F55" s="48">
        <v>6000000</v>
      </c>
      <c r="G55" s="47"/>
    </row>
    <row r="56" spans="1:7">
      <c r="B56" s="33" t="s">
        <v>101</v>
      </c>
      <c r="C56" s="47" t="s">
        <v>100</v>
      </c>
      <c r="D56" s="47"/>
      <c r="E56" s="47"/>
      <c r="F56" s="48">
        <v>1200000</v>
      </c>
      <c r="G56" s="47"/>
    </row>
    <row r="57" spans="1:7">
      <c r="B57" s="33" t="s">
        <v>99</v>
      </c>
      <c r="C57" s="47" t="s">
        <v>98</v>
      </c>
      <c r="D57" s="47"/>
      <c r="E57" s="47"/>
      <c r="F57" s="48">
        <v>10000</v>
      </c>
      <c r="G57" s="47"/>
    </row>
    <row r="58" spans="1:7">
      <c r="B58" s="35" t="s">
        <v>97</v>
      </c>
      <c r="C58" s="47" t="s">
        <v>96</v>
      </c>
      <c r="D58" s="47"/>
      <c r="E58" s="47"/>
      <c r="F58" s="48">
        <v>1000000</v>
      </c>
      <c r="G58" s="47"/>
    </row>
    <row r="59" spans="1:7">
      <c r="B59" s="33" t="s">
        <v>95</v>
      </c>
      <c r="C59" s="47" t="s">
        <v>94</v>
      </c>
      <c r="D59" s="47"/>
      <c r="E59" s="47"/>
      <c r="F59" s="48">
        <v>50000</v>
      </c>
      <c r="G59" s="47"/>
    </row>
  </sheetData>
  <mergeCells count="3">
    <mergeCell ref="B46:E46"/>
    <mergeCell ref="A2:H2"/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topLeftCell="A4" workbookViewId="0">
      <selection activeCell="L26" sqref="L26"/>
    </sheetView>
  </sheetViews>
  <sheetFormatPr defaultRowHeight="15"/>
  <cols>
    <col min="7" max="7" width="10.140625" bestFit="1" customWidth="1"/>
  </cols>
  <sheetData>
    <row r="1" spans="1:8" ht="21">
      <c r="A1" s="71" t="s">
        <v>181</v>
      </c>
      <c r="B1" s="71"/>
      <c r="C1" s="71"/>
      <c r="D1" s="71"/>
      <c r="E1" s="71"/>
      <c r="F1" s="71"/>
      <c r="G1" s="71"/>
      <c r="H1" s="71"/>
    </row>
    <row r="2" spans="1:8" ht="21">
      <c r="A2" s="73" t="s">
        <v>182</v>
      </c>
      <c r="B2" s="73"/>
      <c r="C2" s="73"/>
      <c r="D2" s="73"/>
      <c r="E2" s="73"/>
      <c r="F2" s="73"/>
      <c r="G2" s="73"/>
      <c r="H2" s="73"/>
    </row>
    <row r="4" spans="1:8" ht="34.5" customHeight="1">
      <c r="A4" s="80" t="s">
        <v>187</v>
      </c>
      <c r="B4" s="80"/>
      <c r="C4" s="80"/>
      <c r="D4" s="80"/>
      <c r="E4" s="80"/>
      <c r="F4" s="80"/>
      <c r="G4" s="59">
        <f>SUM(F6:F7)</f>
        <v>2952807</v>
      </c>
    </row>
    <row r="5" spans="1:8" ht="7.5" customHeight="1"/>
    <row r="6" spans="1:8">
      <c r="C6" t="s">
        <v>183</v>
      </c>
      <c r="F6" s="1">
        <v>2690490</v>
      </c>
    </row>
    <row r="7" spans="1:8">
      <c r="C7" t="s">
        <v>184</v>
      </c>
      <c r="F7" s="1">
        <v>262317</v>
      </c>
    </row>
    <row r="9" spans="1:8" ht="34.5" customHeight="1">
      <c r="A9" s="78" t="s">
        <v>188</v>
      </c>
      <c r="B9" s="78"/>
      <c r="C9" s="78"/>
      <c r="D9" s="78"/>
      <c r="E9" s="78"/>
      <c r="F9" s="57"/>
      <c r="G9" s="59">
        <f>SUM(F10:F11)</f>
        <v>1342185</v>
      </c>
    </row>
    <row r="10" spans="1:8">
      <c r="C10" t="s">
        <v>183</v>
      </c>
      <c r="F10" s="1">
        <v>1222950</v>
      </c>
    </row>
    <row r="11" spans="1:8">
      <c r="C11" t="s">
        <v>184</v>
      </c>
      <c r="F11" s="1">
        <v>119235</v>
      </c>
    </row>
    <row r="13" spans="1:8" ht="39" customHeight="1">
      <c r="A13" s="78" t="s">
        <v>189</v>
      </c>
      <c r="B13" s="78"/>
      <c r="C13" s="78"/>
      <c r="D13" s="78"/>
      <c r="E13" s="78"/>
      <c r="G13" s="58">
        <f>SUM(F14:F15)</f>
        <v>536874</v>
      </c>
    </row>
    <row r="14" spans="1:8">
      <c r="C14" t="s">
        <v>183</v>
      </c>
      <c r="F14" s="1">
        <v>489180</v>
      </c>
    </row>
    <row r="15" spans="1:8">
      <c r="C15" t="s">
        <v>184</v>
      </c>
      <c r="F15" s="1">
        <v>47694</v>
      </c>
    </row>
    <row r="18" spans="1:7" ht="36" customHeight="1">
      <c r="A18" s="78" t="s">
        <v>190</v>
      </c>
      <c r="B18" s="78"/>
      <c r="C18" s="78"/>
      <c r="D18" s="78"/>
      <c r="E18" s="78"/>
      <c r="F18" s="1"/>
      <c r="G18" s="58">
        <f>SUM(F19:F20)</f>
        <v>797976</v>
      </c>
    </row>
    <row r="19" spans="1:7" ht="15.75" customHeight="1">
      <c r="A19" s="61"/>
      <c r="B19" s="61"/>
      <c r="C19" t="s">
        <v>183</v>
      </c>
      <c r="D19" s="61"/>
      <c r="E19" s="61"/>
      <c r="F19" s="1">
        <v>733770</v>
      </c>
    </row>
    <row r="20" spans="1:7" ht="17.25" customHeight="1">
      <c r="A20" s="61"/>
      <c r="B20" s="61"/>
      <c r="C20" t="s">
        <v>184</v>
      </c>
      <c r="D20" s="61"/>
      <c r="E20" s="61"/>
      <c r="F20" s="1">
        <v>64206</v>
      </c>
    </row>
    <row r="21" spans="1:7" ht="17.25" customHeight="1">
      <c r="A21" s="61"/>
      <c r="B21" s="61"/>
      <c r="D21" s="61"/>
      <c r="E21" s="61"/>
      <c r="F21" s="1"/>
    </row>
    <row r="22" spans="1:7" ht="15.75">
      <c r="A22" s="43" t="s">
        <v>185</v>
      </c>
      <c r="E22" s="60"/>
      <c r="F22" s="1">
        <f>SUM(F6,F10,F14,F19)</f>
        <v>5136390</v>
      </c>
    </row>
    <row r="23" spans="1:7" ht="15.75">
      <c r="A23" s="43" t="s">
        <v>186</v>
      </c>
      <c r="E23" s="60"/>
      <c r="F23" s="1">
        <f>SUM(F7,F11,F15,F20)</f>
        <v>493452</v>
      </c>
    </row>
    <row r="24" spans="1:7" ht="15.75">
      <c r="A24" s="43" t="s">
        <v>89</v>
      </c>
      <c r="E24" s="60"/>
      <c r="F24" s="60">
        <f>SUM(F22:F23)</f>
        <v>5629842</v>
      </c>
    </row>
    <row r="26" spans="1:7" ht="18.75">
      <c r="A26" s="32" t="s">
        <v>60</v>
      </c>
    </row>
    <row r="27" spans="1:7" s="62" customFormat="1" ht="33" customHeight="1">
      <c r="A27" s="79" t="s">
        <v>191</v>
      </c>
      <c r="B27" s="79"/>
      <c r="C27" s="79"/>
      <c r="D27" s="79"/>
      <c r="E27" s="79"/>
      <c r="F27" s="63">
        <f>SUM(F28:F31)</f>
        <v>5629842</v>
      </c>
    </row>
    <row r="28" spans="1:7">
      <c r="B28" t="s">
        <v>192</v>
      </c>
      <c r="F28" s="1">
        <v>2952807</v>
      </c>
    </row>
    <row r="29" spans="1:7">
      <c r="F29" s="1">
        <v>1342185</v>
      </c>
    </row>
    <row r="30" spans="1:7">
      <c r="F30" s="1">
        <v>536874</v>
      </c>
    </row>
    <row r="31" spans="1:7">
      <c r="F31" s="1">
        <v>797976</v>
      </c>
    </row>
  </sheetData>
  <mergeCells count="7">
    <mergeCell ref="A18:E18"/>
    <mergeCell ref="A27:E27"/>
    <mergeCell ref="A1:H1"/>
    <mergeCell ref="A2:H2"/>
    <mergeCell ref="A4:F4"/>
    <mergeCell ref="A9:E9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36" sqref="B36"/>
    </sheetView>
  </sheetViews>
  <sheetFormatPr defaultRowHeight="15"/>
  <cols>
    <col min="2" max="2" width="44.5703125" bestFit="1" customWidth="1"/>
    <col min="3" max="4" width="10.140625" bestFit="1" customWidth="1"/>
  </cols>
  <sheetData>
    <row r="1" spans="1:8" ht="18.75">
      <c r="A1" s="66" t="s">
        <v>11</v>
      </c>
      <c r="B1" s="66"/>
      <c r="C1" s="66"/>
      <c r="D1" s="66"/>
      <c r="E1" s="66"/>
    </row>
    <row r="2" spans="1:8" ht="18.75">
      <c r="A2" s="67" t="s">
        <v>12</v>
      </c>
      <c r="B2" s="67"/>
      <c r="C2" s="67"/>
      <c r="D2" s="67"/>
      <c r="E2" s="67"/>
    </row>
    <row r="3" spans="1:8" ht="15.75">
      <c r="A3" s="3"/>
      <c r="B3" s="3"/>
      <c r="C3" s="3"/>
      <c r="D3" s="3"/>
      <c r="E3" s="3"/>
    </row>
    <row r="4" spans="1:8" ht="16.5">
      <c r="A4" s="64" t="s">
        <v>13</v>
      </c>
      <c r="B4" s="64"/>
      <c r="C4" s="3"/>
      <c r="D4" s="7">
        <f>SUM(C6,C10)</f>
        <v>1460000</v>
      </c>
      <c r="E4" s="3"/>
      <c r="G4" s="3"/>
      <c r="H4" s="3"/>
    </row>
    <row r="5" spans="1:8" ht="15.75">
      <c r="A5" s="3"/>
      <c r="B5" s="3"/>
      <c r="C5" s="3"/>
      <c r="D5" s="3"/>
      <c r="E5" s="3"/>
    </row>
    <row r="6" spans="1:8" ht="15.75">
      <c r="A6" s="65" t="s">
        <v>17</v>
      </c>
      <c r="B6" s="65"/>
      <c r="C6" s="7">
        <f>SUM(C7:C8)</f>
        <v>1166000</v>
      </c>
      <c r="D6" s="3"/>
      <c r="E6" s="3"/>
    </row>
    <row r="7" spans="1:8" ht="15.75">
      <c r="A7" s="3"/>
      <c r="B7" s="3" t="s">
        <v>15</v>
      </c>
      <c r="C7" s="4">
        <v>1010000</v>
      </c>
      <c r="D7" s="3"/>
      <c r="E7" s="3"/>
    </row>
    <row r="8" spans="1:8" ht="15.75">
      <c r="A8" s="3"/>
      <c r="B8" s="3" t="s">
        <v>16</v>
      </c>
      <c r="C8" s="4">
        <v>156000</v>
      </c>
      <c r="D8" s="3"/>
      <c r="E8" s="3"/>
    </row>
    <row r="9" spans="1:8" ht="15.75">
      <c r="A9" s="3"/>
      <c r="B9" s="3"/>
      <c r="C9" s="3"/>
      <c r="D9" s="3"/>
      <c r="E9" s="3"/>
    </row>
    <row r="10" spans="1:8" ht="15.75">
      <c r="A10" s="65" t="s">
        <v>19</v>
      </c>
      <c r="B10" s="65"/>
      <c r="C10" s="7">
        <f>SUM(C11)</f>
        <v>294000</v>
      </c>
      <c r="D10" s="3"/>
      <c r="E10" s="3"/>
    </row>
    <row r="11" spans="1:8" ht="15.75">
      <c r="A11" s="3"/>
      <c r="B11" s="3" t="s">
        <v>20</v>
      </c>
      <c r="C11" s="4">
        <v>294000</v>
      </c>
      <c r="D11" s="3"/>
      <c r="E11" s="3"/>
    </row>
  </sheetData>
  <mergeCells count="5">
    <mergeCell ref="A1:E1"/>
    <mergeCell ref="A2:E2"/>
    <mergeCell ref="A4:B4"/>
    <mergeCell ref="A6:B6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9" sqref="D19"/>
    </sheetView>
  </sheetViews>
  <sheetFormatPr defaultRowHeight="15"/>
  <cols>
    <col min="2" max="2" width="36" bestFit="1" customWidth="1"/>
    <col min="3" max="4" width="10.140625" bestFit="1" customWidth="1"/>
  </cols>
  <sheetData>
    <row r="1" spans="1:5" ht="18.75">
      <c r="A1" s="66" t="s">
        <v>21</v>
      </c>
      <c r="B1" s="66"/>
      <c r="C1" s="66"/>
      <c r="D1" s="66"/>
      <c r="E1" s="66"/>
    </row>
    <row r="2" spans="1:5" ht="18.75">
      <c r="A2" s="67" t="s">
        <v>22</v>
      </c>
      <c r="B2" s="67"/>
      <c r="C2" s="67"/>
      <c r="D2" s="67"/>
      <c r="E2" s="67"/>
    </row>
    <row r="3" spans="1:5" ht="15.75">
      <c r="A3" s="3"/>
      <c r="B3" s="3"/>
      <c r="C3" s="3"/>
      <c r="D3" s="3"/>
      <c r="E3" s="3"/>
    </row>
    <row r="4" spans="1:5" ht="16.5">
      <c r="A4" s="64" t="s">
        <v>13</v>
      </c>
      <c r="B4" s="64"/>
      <c r="C4" s="3"/>
      <c r="D4" s="7">
        <f>SUM(C6,C9,C16)</f>
        <v>575000</v>
      </c>
      <c r="E4" s="3"/>
    </row>
    <row r="5" spans="1:5" ht="15.75">
      <c r="A5" s="3"/>
      <c r="B5" s="3"/>
      <c r="C5" s="3"/>
      <c r="D5" s="3"/>
      <c r="E5" s="3"/>
    </row>
    <row r="6" spans="1:5" ht="15.75">
      <c r="A6" s="65" t="s">
        <v>29</v>
      </c>
      <c r="B6" s="65"/>
      <c r="C6" s="7">
        <v>50000</v>
      </c>
      <c r="D6" s="3"/>
      <c r="E6" s="3"/>
    </row>
    <row r="7" spans="1:5" ht="15.75">
      <c r="A7" s="3"/>
      <c r="B7" s="3" t="s">
        <v>173</v>
      </c>
      <c r="C7" s="4">
        <v>50000</v>
      </c>
      <c r="D7" s="3"/>
      <c r="E7" s="3"/>
    </row>
    <row r="8" spans="1:5" ht="15.75">
      <c r="A8" s="3"/>
      <c r="B8" s="3"/>
      <c r="C8" s="3"/>
      <c r="D8" s="3"/>
      <c r="E8" s="3"/>
    </row>
    <row r="9" spans="1:5" ht="15.75">
      <c r="A9" s="65" t="s">
        <v>174</v>
      </c>
      <c r="B9" s="65"/>
      <c r="C9" s="7">
        <f>SUM(C10,C14)</f>
        <v>445000</v>
      </c>
      <c r="D9" s="3"/>
      <c r="E9" s="3"/>
    </row>
    <row r="10" spans="1:5" ht="15.75">
      <c r="A10" s="3"/>
      <c r="B10" s="3" t="s">
        <v>14</v>
      </c>
      <c r="C10" s="4">
        <v>220000</v>
      </c>
      <c r="D10" s="3"/>
      <c r="E10" s="3"/>
    </row>
    <row r="11" spans="1:5">
      <c r="B11" t="s">
        <v>175</v>
      </c>
      <c r="C11" s="1">
        <v>100000</v>
      </c>
    </row>
    <row r="12" spans="1:5" ht="15.75">
      <c r="B12" s="3" t="s">
        <v>176</v>
      </c>
      <c r="C12" s="1">
        <v>100000</v>
      </c>
    </row>
    <row r="13" spans="1:5" ht="15.75">
      <c r="B13" s="3" t="s">
        <v>177</v>
      </c>
      <c r="C13" s="1">
        <v>20000</v>
      </c>
    </row>
    <row r="14" spans="1:5" ht="15.75">
      <c r="B14" s="3" t="s">
        <v>178</v>
      </c>
      <c r="C14" s="1">
        <v>225000</v>
      </c>
    </row>
    <row r="15" spans="1:5">
      <c r="C15" t="s">
        <v>31</v>
      </c>
    </row>
    <row r="16" spans="1:5" ht="15.75">
      <c r="A16" s="65" t="s">
        <v>163</v>
      </c>
      <c r="B16" s="65"/>
      <c r="C16" s="11">
        <v>80000</v>
      </c>
    </row>
    <row r="17" spans="1:3" ht="15.75">
      <c r="B17" s="56" t="s">
        <v>179</v>
      </c>
      <c r="C17" s="1">
        <v>80000</v>
      </c>
    </row>
    <row r="19" spans="1:3" ht="17.25">
      <c r="A19" s="46" t="s">
        <v>121</v>
      </c>
      <c r="C19" s="11">
        <v>30000</v>
      </c>
    </row>
    <row r="20" spans="1:3">
      <c r="B20" t="s">
        <v>180</v>
      </c>
      <c r="C20" s="1">
        <v>30000</v>
      </c>
    </row>
  </sheetData>
  <mergeCells count="6">
    <mergeCell ref="A16:B16"/>
    <mergeCell ref="A9:B9"/>
    <mergeCell ref="A1:E1"/>
    <mergeCell ref="A2:E2"/>
    <mergeCell ref="A4:B4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sqref="A1:E16"/>
    </sheetView>
  </sheetViews>
  <sheetFormatPr defaultRowHeight="15"/>
  <cols>
    <col min="2" max="2" width="36" bestFit="1" customWidth="1"/>
    <col min="3" max="4" width="10.140625" bestFit="1" customWidth="1"/>
  </cols>
  <sheetData>
    <row r="1" spans="1:19" ht="18.75">
      <c r="A1" s="66" t="s">
        <v>27</v>
      </c>
      <c r="B1" s="66"/>
      <c r="C1" s="66"/>
      <c r="D1" s="66"/>
      <c r="E1" s="66"/>
    </row>
    <row r="2" spans="1:19" ht="18.75">
      <c r="A2" s="67" t="s">
        <v>28</v>
      </c>
      <c r="B2" s="67"/>
      <c r="C2" s="67"/>
      <c r="D2" s="67"/>
      <c r="E2" s="67"/>
    </row>
    <row r="3" spans="1:19" ht="15.75">
      <c r="A3" s="3"/>
      <c r="B3" s="3"/>
      <c r="C3" s="3"/>
      <c r="D3" s="3"/>
      <c r="E3" s="3"/>
    </row>
    <row r="4" spans="1:19" ht="16.5">
      <c r="A4" s="64" t="s">
        <v>13</v>
      </c>
      <c r="B4" s="64"/>
      <c r="C4" s="3"/>
      <c r="D4" s="7">
        <f>SUM(C15,C6,C9)</f>
        <v>255000</v>
      </c>
      <c r="E4" s="3"/>
    </row>
    <row r="5" spans="1:19" ht="15.75">
      <c r="A5" s="3"/>
      <c r="B5" s="3"/>
      <c r="C5" s="3"/>
      <c r="D5" s="3"/>
      <c r="E5" s="3"/>
    </row>
    <row r="6" spans="1:19" ht="15.75">
      <c r="A6" s="65" t="s">
        <v>29</v>
      </c>
      <c r="B6" s="65"/>
      <c r="C6" s="7">
        <f>SUM(C7:C7)</f>
        <v>5000</v>
      </c>
      <c r="D6" s="3"/>
      <c r="E6" s="3"/>
    </row>
    <row r="7" spans="1:19" ht="15.75">
      <c r="A7" s="3"/>
      <c r="B7" s="3" t="s">
        <v>30</v>
      </c>
      <c r="C7" s="4">
        <v>5000</v>
      </c>
      <c r="D7" s="3"/>
      <c r="E7" s="3"/>
    </row>
    <row r="8" spans="1:19" ht="15.75">
      <c r="A8" s="3"/>
      <c r="B8" s="3"/>
      <c r="C8" s="3"/>
      <c r="D8" s="3"/>
      <c r="E8" s="3"/>
    </row>
    <row r="9" spans="1:19" ht="15.75">
      <c r="A9" s="65" t="s">
        <v>23</v>
      </c>
      <c r="B9" s="65"/>
      <c r="C9" s="7">
        <f>SUM(C10,C13)</f>
        <v>190000</v>
      </c>
      <c r="D9" s="3"/>
      <c r="E9" s="3"/>
    </row>
    <row r="10" spans="1:19" ht="15.75">
      <c r="A10" s="3"/>
      <c r="B10" s="3" t="s">
        <v>14</v>
      </c>
      <c r="C10" s="9">
        <f>SUM(C11:C12)</f>
        <v>15000</v>
      </c>
      <c r="D10" s="3"/>
      <c r="E10" s="3"/>
    </row>
    <row r="11" spans="1:19" ht="15.75">
      <c r="A11" s="3" t="s">
        <v>31</v>
      </c>
      <c r="B11" s="3" t="s">
        <v>25</v>
      </c>
      <c r="C11" s="4">
        <v>5000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.75">
      <c r="A12" s="3"/>
      <c r="B12" s="3" t="s">
        <v>26</v>
      </c>
      <c r="C12" s="4">
        <v>10000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5.75">
      <c r="A13" s="3"/>
      <c r="B13" s="3" t="s">
        <v>32</v>
      </c>
      <c r="C13" s="9">
        <v>175000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5.75">
      <c r="A14" s="3"/>
      <c r="B14" s="3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>
      <c r="A15" s="65" t="s">
        <v>19</v>
      </c>
      <c r="B15" s="65"/>
      <c r="C15" s="7">
        <f>SUM(C16)</f>
        <v>60000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.75">
      <c r="A16" s="3"/>
      <c r="B16" s="3" t="s">
        <v>20</v>
      </c>
      <c r="C16" s="4">
        <v>60000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</sheetData>
  <mergeCells count="6">
    <mergeCell ref="A15:B15"/>
    <mergeCell ref="A1:E1"/>
    <mergeCell ref="A2:E2"/>
    <mergeCell ref="A4:B4"/>
    <mergeCell ref="A6:B6"/>
    <mergeCell ref="A9:B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J12" sqref="J12"/>
    </sheetView>
  </sheetViews>
  <sheetFormatPr defaultRowHeight="15"/>
  <cols>
    <col min="1" max="1" width="6.140625" customWidth="1"/>
    <col min="4" max="4" width="12.7109375" customWidth="1"/>
    <col min="5" max="5" width="9.140625" customWidth="1"/>
    <col min="7" max="7" width="10.140625" bestFit="1" customWidth="1"/>
  </cols>
  <sheetData>
    <row r="1" spans="1:18" ht="18.75">
      <c r="A1" s="66" t="s">
        <v>33</v>
      </c>
      <c r="B1" s="66"/>
      <c r="C1" s="66"/>
      <c r="D1" s="66"/>
      <c r="E1" s="66"/>
      <c r="F1" s="66"/>
      <c r="G1" s="66"/>
      <c r="H1" s="66"/>
      <c r="I1" s="66"/>
    </row>
    <row r="2" spans="1:18" ht="18.75">
      <c r="A2" s="67" t="s">
        <v>34</v>
      </c>
      <c r="B2" s="67"/>
      <c r="C2" s="67"/>
      <c r="D2" s="67"/>
      <c r="E2" s="67"/>
      <c r="F2" s="67"/>
      <c r="G2" s="67"/>
      <c r="H2" s="67"/>
      <c r="I2" s="67"/>
    </row>
    <row r="4" spans="1:18" ht="16.5">
      <c r="A4" s="12" t="s">
        <v>35</v>
      </c>
      <c r="B4" s="12"/>
      <c r="C4" s="12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75">
      <c r="A6" s="14" t="s">
        <v>36</v>
      </c>
      <c r="B6" s="14"/>
      <c r="C6" s="14"/>
      <c r="D6" s="14"/>
      <c r="E6" s="14"/>
      <c r="F6" s="3"/>
      <c r="G6" s="7">
        <f>SUM(G7)</f>
        <v>360000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>
      <c r="A7" s="3"/>
      <c r="B7" s="3" t="s">
        <v>37</v>
      </c>
      <c r="C7" s="3"/>
      <c r="D7" s="3"/>
      <c r="E7" s="3"/>
      <c r="F7" s="3"/>
      <c r="G7" s="4">
        <v>360000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6.5">
      <c r="A9" s="64" t="s">
        <v>38</v>
      </c>
      <c r="B9" s="64"/>
      <c r="C9" s="64"/>
      <c r="D9" s="64"/>
      <c r="E9" s="3"/>
      <c r="F9" s="3"/>
      <c r="G9" s="7">
        <v>61000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>
      <c r="A10" s="3"/>
      <c r="B10" s="3" t="s">
        <v>39</v>
      </c>
      <c r="C10" s="3"/>
      <c r="D10" s="3"/>
      <c r="E10" s="3"/>
      <c r="F10" s="3"/>
      <c r="G10" s="4">
        <v>61000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>
      <c r="A12" s="64" t="s">
        <v>13</v>
      </c>
      <c r="B12" s="64"/>
      <c r="C12" s="64"/>
      <c r="D12" s="64"/>
      <c r="E12" s="3"/>
      <c r="F12" s="3"/>
      <c r="G12" s="7">
        <f>SUM(G13:G16)</f>
        <v>150000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75">
      <c r="A13" s="3"/>
      <c r="B13" s="3" t="s">
        <v>40</v>
      </c>
      <c r="C13" s="3"/>
      <c r="D13" s="3"/>
      <c r="E13" s="3"/>
      <c r="F13" s="3"/>
      <c r="G13" s="4">
        <v>25000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75">
      <c r="A14" s="3"/>
      <c r="B14" s="3" t="s">
        <v>41</v>
      </c>
      <c r="C14" s="3"/>
      <c r="D14" s="3"/>
      <c r="E14" s="3"/>
      <c r="F14" s="3"/>
      <c r="G14" s="4">
        <v>15000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>
      <c r="A15" s="3"/>
      <c r="B15" s="3" t="s">
        <v>42</v>
      </c>
      <c r="C15" s="3"/>
      <c r="D15" s="3"/>
      <c r="E15" s="3"/>
      <c r="F15" s="3"/>
      <c r="G15" s="4">
        <v>100000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>
      <c r="A16" s="3"/>
      <c r="B16" s="3" t="s">
        <v>43</v>
      </c>
      <c r="C16" s="3"/>
      <c r="D16" s="3"/>
      <c r="E16" s="3"/>
      <c r="F16" s="3"/>
      <c r="G16" s="4">
        <v>10000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6.5">
      <c r="A18" s="64" t="s">
        <v>193</v>
      </c>
      <c r="B18" s="64"/>
      <c r="C18" s="64"/>
      <c r="D18" s="6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>
      <c r="A19" s="3"/>
      <c r="B19" s="3" t="s">
        <v>194</v>
      </c>
      <c r="C19" s="3"/>
      <c r="D19" s="3"/>
      <c r="E19" s="3"/>
      <c r="F19" s="3"/>
      <c r="G19" s="4">
        <v>2501092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>
      <c r="A20" s="3"/>
      <c r="B20" s="3" t="s">
        <v>195</v>
      </c>
      <c r="C20" s="3"/>
      <c r="D20" s="3"/>
      <c r="E20" s="3"/>
      <c r="F20" s="3"/>
      <c r="G20" s="4">
        <v>675295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mergeCells count="5">
    <mergeCell ref="A18:D18"/>
    <mergeCell ref="A12:D12"/>
    <mergeCell ref="A9:D9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G12" sqref="G12"/>
    </sheetView>
  </sheetViews>
  <sheetFormatPr defaultRowHeight="15.75"/>
  <cols>
    <col min="1" max="1" width="9.140625" style="3"/>
    <col min="2" max="2" width="12.7109375" style="3" customWidth="1"/>
    <col min="3" max="3" width="9.28515625" style="3" bestFit="1" customWidth="1"/>
    <col min="4" max="6" width="9.140625" style="3"/>
    <col min="7" max="7" width="11.28515625" style="3" bestFit="1" customWidth="1"/>
    <col min="8" max="16384" width="9.140625" style="3"/>
  </cols>
  <sheetData>
    <row r="1" spans="1:8" ht="18.75">
      <c r="A1" s="66" t="s">
        <v>44</v>
      </c>
      <c r="B1" s="66"/>
      <c r="C1" s="66"/>
      <c r="D1" s="66"/>
      <c r="E1" s="66"/>
      <c r="F1" s="66"/>
      <c r="G1" s="66"/>
      <c r="H1" s="66"/>
    </row>
    <row r="2" spans="1:8" ht="18.75">
      <c r="A2" s="67" t="s">
        <v>45</v>
      </c>
      <c r="B2" s="67"/>
      <c r="C2" s="67"/>
      <c r="D2" s="67"/>
      <c r="E2" s="67"/>
      <c r="F2" s="67"/>
      <c r="G2" s="67"/>
      <c r="H2" s="67"/>
    </row>
    <row r="3" spans="1:8">
      <c r="A3"/>
      <c r="B3"/>
      <c r="C3"/>
      <c r="D3"/>
      <c r="E3"/>
      <c r="F3"/>
      <c r="G3"/>
    </row>
    <row r="4" spans="1:8" ht="16.5">
      <c r="A4" s="12" t="s">
        <v>46</v>
      </c>
      <c r="B4" s="12"/>
      <c r="C4" s="12"/>
      <c r="D4" s="12"/>
      <c r="E4" s="12"/>
    </row>
    <row r="5" spans="1:8" ht="22.5" customHeight="1">
      <c r="A5" s="14" t="s">
        <v>55</v>
      </c>
      <c r="B5" s="14"/>
      <c r="C5" s="14"/>
      <c r="D5" s="14"/>
      <c r="E5" s="14"/>
      <c r="G5" s="7">
        <f>SUM(G7:G18)</f>
        <v>15656098</v>
      </c>
    </row>
    <row r="6" spans="1:8" ht="11.25" customHeight="1">
      <c r="A6" s="14"/>
      <c r="B6" s="14"/>
      <c r="C6" s="14"/>
      <c r="D6" s="14"/>
      <c r="E6" s="14"/>
    </row>
    <row r="7" spans="1:8">
      <c r="A7" s="14"/>
      <c r="B7" s="17" t="s">
        <v>47</v>
      </c>
      <c r="C7" s="16"/>
      <c r="D7" s="17"/>
      <c r="E7" s="17"/>
      <c r="F7" s="17"/>
      <c r="G7" s="19">
        <v>600000</v>
      </c>
    </row>
    <row r="8" spans="1:8">
      <c r="B8" s="3" t="s">
        <v>48</v>
      </c>
      <c r="C8" s="4"/>
      <c r="G8" s="4">
        <v>3000000</v>
      </c>
    </row>
    <row r="9" spans="1:8">
      <c r="B9" s="3" t="s">
        <v>49</v>
      </c>
      <c r="G9" s="4">
        <v>200000</v>
      </c>
    </row>
    <row r="10" spans="1:8">
      <c r="A10" s="14"/>
      <c r="B10" s="17" t="s">
        <v>50</v>
      </c>
      <c r="C10" s="19"/>
      <c r="D10" s="17"/>
      <c r="E10" s="17"/>
      <c r="F10" s="17"/>
      <c r="G10" s="19">
        <v>150000</v>
      </c>
    </row>
    <row r="11" spans="1:8">
      <c r="A11" s="17"/>
      <c r="B11" s="17" t="s">
        <v>51</v>
      </c>
      <c r="C11" s="18"/>
      <c r="D11" s="17"/>
      <c r="E11" s="17"/>
      <c r="F11" s="17"/>
      <c r="G11" s="19">
        <v>6106098</v>
      </c>
    </row>
    <row r="12" spans="1:8">
      <c r="A12" s="3" t="s">
        <v>31</v>
      </c>
      <c r="B12" s="3" t="s">
        <v>52</v>
      </c>
      <c r="C12" s="4"/>
      <c r="G12" s="4">
        <v>200000</v>
      </c>
    </row>
    <row r="13" spans="1:8">
      <c r="A13" s="17"/>
      <c r="B13" s="17" t="s">
        <v>53</v>
      </c>
      <c r="C13" s="19"/>
      <c r="D13" s="17"/>
      <c r="G13" s="4">
        <v>200000</v>
      </c>
    </row>
    <row r="14" spans="1:8">
      <c r="A14" s="17"/>
      <c r="B14" s="17" t="s">
        <v>54</v>
      </c>
      <c r="C14" s="18"/>
      <c r="D14" s="17"/>
      <c r="E14" s="17"/>
      <c r="F14" s="17"/>
      <c r="G14" s="19">
        <v>250000</v>
      </c>
    </row>
    <row r="15" spans="1:8">
      <c r="A15" s="17"/>
      <c r="B15" s="17" t="s">
        <v>56</v>
      </c>
      <c r="C15" s="18"/>
      <c r="D15" s="17"/>
      <c r="E15" s="17"/>
      <c r="F15" s="17"/>
      <c r="G15" s="19">
        <v>1350000</v>
      </c>
    </row>
    <row r="16" spans="1:8">
      <c r="A16" s="14"/>
      <c r="B16" s="17" t="s">
        <v>57</v>
      </c>
      <c r="C16" s="4"/>
      <c r="G16" s="4">
        <v>100000</v>
      </c>
    </row>
    <row r="17" spans="1:17">
      <c r="B17" s="3" t="s">
        <v>58</v>
      </c>
      <c r="C17" s="4"/>
      <c r="G17" s="4">
        <v>1000000</v>
      </c>
    </row>
    <row r="18" spans="1:17">
      <c r="B18" s="3" t="s">
        <v>59</v>
      </c>
      <c r="G18" s="4">
        <v>2500000</v>
      </c>
    </row>
    <row r="20" spans="1:17">
      <c r="A20" s="14" t="s">
        <v>65</v>
      </c>
      <c r="G20" s="7">
        <v>750000</v>
      </c>
      <c r="N20" s="68"/>
      <c r="O20" s="68"/>
      <c r="P20" s="68"/>
      <c r="Q20" s="68"/>
    </row>
    <row r="21" spans="1:17">
      <c r="A21" s="14"/>
      <c r="G21" s="7"/>
      <c r="N21" s="22"/>
      <c r="O21" s="22"/>
      <c r="P21" s="22"/>
      <c r="Q21" s="22"/>
    </row>
    <row r="22" spans="1:17" ht="16.5">
      <c r="A22" s="12" t="s">
        <v>60</v>
      </c>
    </row>
    <row r="23" spans="1:17" ht="34.5" customHeight="1">
      <c r="A23" s="69" t="s">
        <v>63</v>
      </c>
      <c r="B23" s="69"/>
      <c r="C23" s="69"/>
      <c r="D23" s="69"/>
      <c r="E23" s="69"/>
      <c r="F23" s="69"/>
      <c r="G23" s="21">
        <v>15656098</v>
      </c>
    </row>
    <row r="25" spans="1:17">
      <c r="A25" s="13" t="s">
        <v>64</v>
      </c>
      <c r="G25" s="7">
        <v>750000</v>
      </c>
    </row>
  </sheetData>
  <mergeCells count="4">
    <mergeCell ref="A1:H1"/>
    <mergeCell ref="A2:H2"/>
    <mergeCell ref="N20:Q20"/>
    <mergeCell ref="A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8" sqref="D8"/>
    </sheetView>
  </sheetViews>
  <sheetFormatPr defaultRowHeight="15"/>
  <cols>
    <col min="2" max="2" width="15.85546875" bestFit="1" customWidth="1"/>
    <col min="4" max="4" width="11.42578125" bestFit="1" customWidth="1"/>
  </cols>
  <sheetData>
    <row r="1" spans="1:8" ht="18.75">
      <c r="A1" s="66" t="s">
        <v>61</v>
      </c>
      <c r="B1" s="66"/>
      <c r="C1" s="66"/>
      <c r="D1" s="66"/>
      <c r="E1" s="66"/>
      <c r="F1" s="66"/>
      <c r="G1" s="66"/>
      <c r="H1" s="66"/>
    </row>
    <row r="2" spans="1:8" ht="18.75">
      <c r="A2" s="67" t="s">
        <v>62</v>
      </c>
      <c r="B2" s="67"/>
      <c r="C2" s="67"/>
      <c r="D2" s="67"/>
      <c r="E2" s="67"/>
      <c r="F2" s="67"/>
      <c r="G2" s="67"/>
      <c r="H2" s="67"/>
    </row>
    <row r="3" spans="1:8" ht="15.75">
      <c r="H3" s="3"/>
    </row>
    <row r="4" spans="1:8" ht="16.5">
      <c r="A4" s="12" t="s">
        <v>66</v>
      </c>
      <c r="B4" s="12"/>
      <c r="C4" s="12"/>
      <c r="D4" s="23">
        <f>SUM(D6:D7)</f>
        <v>4269000</v>
      </c>
      <c r="E4" s="12"/>
      <c r="F4" s="3"/>
      <c r="G4" s="3"/>
      <c r="H4" s="3"/>
    </row>
    <row r="5" spans="1:8" ht="6.75" customHeight="1">
      <c r="A5" s="14"/>
      <c r="B5" s="14"/>
      <c r="C5" s="14"/>
      <c r="D5" s="14"/>
      <c r="E5" s="14"/>
      <c r="F5" s="3"/>
      <c r="G5" s="7"/>
      <c r="H5" s="3"/>
    </row>
    <row r="6" spans="1:8" ht="15.75">
      <c r="A6" s="14"/>
      <c r="B6" s="17" t="s">
        <v>67</v>
      </c>
      <c r="C6" s="16"/>
      <c r="D6" s="19">
        <v>2500000</v>
      </c>
      <c r="E6" s="17"/>
      <c r="F6" s="17"/>
      <c r="G6" s="19"/>
      <c r="H6" s="3"/>
    </row>
    <row r="7" spans="1:8" ht="15.75">
      <c r="A7" s="3"/>
      <c r="B7" s="3" t="s">
        <v>68</v>
      </c>
      <c r="C7" s="4"/>
      <c r="D7" s="4">
        <v>1769000</v>
      </c>
      <c r="E7" s="3"/>
      <c r="F7" s="3"/>
      <c r="G7" s="4"/>
      <c r="H7" s="3"/>
    </row>
    <row r="8" spans="1:8" ht="15.75">
      <c r="A8" s="3"/>
      <c r="B8" s="3"/>
      <c r="C8" s="3"/>
      <c r="D8" s="3"/>
      <c r="E8" s="3"/>
      <c r="F8" s="3"/>
      <c r="G8" s="3"/>
      <c r="H8" s="3"/>
    </row>
    <row r="9" spans="1:8" ht="16.5">
      <c r="A9" s="12" t="s">
        <v>18</v>
      </c>
      <c r="B9" s="3"/>
      <c r="C9" s="3"/>
      <c r="D9" s="7">
        <f>SUM(D10)</f>
        <v>1025000</v>
      </c>
      <c r="E9" s="3"/>
      <c r="F9" s="3"/>
      <c r="G9" s="3"/>
      <c r="H9" s="3"/>
    </row>
    <row r="10" spans="1:8" ht="18.75" customHeight="1">
      <c r="A10" s="3"/>
      <c r="B10" s="20" t="s">
        <v>69</v>
      </c>
      <c r="C10" s="20"/>
      <c r="D10" s="24">
        <v>1025000</v>
      </c>
      <c r="E10" s="20"/>
      <c r="F10" s="3"/>
      <c r="G10" s="21"/>
      <c r="H10" s="3"/>
    </row>
    <row r="13" spans="1:8" ht="16.5">
      <c r="A13" s="12" t="s">
        <v>70</v>
      </c>
      <c r="D13" s="8">
        <f>SUM(D4,D9)</f>
        <v>5294000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2"/>
    </sheetView>
  </sheetViews>
  <sheetFormatPr defaultRowHeight="15"/>
  <cols>
    <col min="2" max="2" width="36" bestFit="1" customWidth="1"/>
    <col min="4" max="4" width="11.42578125" bestFit="1" customWidth="1"/>
  </cols>
  <sheetData>
    <row r="1" spans="1:8" ht="18.75">
      <c r="A1" s="66" t="s">
        <v>71</v>
      </c>
      <c r="B1" s="66"/>
      <c r="C1" s="66"/>
      <c r="D1" s="66"/>
      <c r="E1" s="66"/>
      <c r="F1" s="15"/>
      <c r="G1" s="15"/>
      <c r="H1" s="15"/>
    </row>
    <row r="2" spans="1:8" ht="18.75">
      <c r="A2" s="67" t="s">
        <v>72</v>
      </c>
      <c r="B2" s="67"/>
      <c r="C2" s="67"/>
      <c r="D2" s="67"/>
      <c r="E2" s="67"/>
      <c r="F2" s="6"/>
      <c r="G2" s="6"/>
      <c r="H2" s="6"/>
    </row>
    <row r="3" spans="1:8" ht="15.75">
      <c r="H3" s="3"/>
    </row>
    <row r="4" spans="1:8" ht="16.5">
      <c r="A4" s="26" t="s">
        <v>13</v>
      </c>
      <c r="D4" s="28">
        <f>SUM(D6,D10)</f>
        <v>140000</v>
      </c>
      <c r="H4" s="3"/>
    </row>
    <row r="5" spans="1:8" ht="10.5" customHeight="1">
      <c r="A5" s="26"/>
      <c r="D5" s="28"/>
      <c r="H5" s="3"/>
    </row>
    <row r="6" spans="1:8" ht="17.25">
      <c r="A6" s="27" t="s">
        <v>74</v>
      </c>
      <c r="B6" s="12"/>
      <c r="C6" s="12"/>
      <c r="D6" s="23">
        <f>SUM(D8:D8)</f>
        <v>110000</v>
      </c>
      <c r="E6" s="12"/>
      <c r="F6" s="3"/>
      <c r="G6" s="3"/>
      <c r="H6" s="3"/>
    </row>
    <row r="7" spans="1:8" ht="3" customHeight="1">
      <c r="A7" s="14"/>
      <c r="B7" s="14"/>
      <c r="C7" s="14"/>
      <c r="D7" s="14"/>
      <c r="E7" s="14"/>
      <c r="F7" s="3"/>
      <c r="G7" s="7"/>
      <c r="H7" s="3"/>
    </row>
    <row r="8" spans="1:8" ht="18" customHeight="1">
      <c r="A8" s="14"/>
      <c r="B8" s="17" t="s">
        <v>73</v>
      </c>
      <c r="C8" s="16"/>
      <c r="D8" s="19">
        <v>110000</v>
      </c>
      <c r="E8" s="17"/>
      <c r="F8" s="17"/>
      <c r="G8" s="19"/>
      <c r="H8" s="3"/>
    </row>
    <row r="9" spans="1:8" ht="15.75">
      <c r="A9" s="3"/>
      <c r="B9" s="3"/>
      <c r="C9" s="3"/>
      <c r="D9" s="3"/>
      <c r="E9" s="3"/>
      <c r="F9" s="3"/>
      <c r="G9" s="3"/>
      <c r="H9" s="3"/>
    </row>
    <row r="10" spans="1:8" ht="17.25">
      <c r="A10" s="27" t="s">
        <v>19</v>
      </c>
      <c r="B10" s="13"/>
      <c r="C10" s="3"/>
      <c r="D10" s="7">
        <f>SUM(D11)</f>
        <v>30000</v>
      </c>
      <c r="E10" s="3"/>
      <c r="F10" s="3"/>
      <c r="G10" s="3"/>
      <c r="H10" s="3"/>
    </row>
    <row r="11" spans="1:8" ht="15.75">
      <c r="A11" s="3"/>
      <c r="B11" s="20" t="s">
        <v>20</v>
      </c>
      <c r="C11" s="20"/>
      <c r="D11" s="24">
        <v>30000</v>
      </c>
      <c r="E11" s="20"/>
      <c r="F11" s="3"/>
      <c r="G11" s="21"/>
      <c r="H11" s="3"/>
    </row>
    <row r="14" spans="1:8" ht="16.5">
      <c r="A14" s="12"/>
      <c r="D14" s="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N11" sqref="N11"/>
    </sheetView>
  </sheetViews>
  <sheetFormatPr defaultRowHeight="15"/>
  <cols>
    <col min="7" max="7" width="11.42578125" bestFit="1" customWidth="1"/>
  </cols>
  <sheetData>
    <row r="1" spans="1:20" ht="18.75">
      <c r="A1" s="66" t="s">
        <v>75</v>
      </c>
      <c r="B1" s="66"/>
      <c r="C1" s="66"/>
      <c r="D1" s="66"/>
      <c r="E1" s="66"/>
      <c r="F1" s="66"/>
      <c r="G1" s="66"/>
      <c r="H1" s="66"/>
    </row>
    <row r="2" spans="1:20" ht="18.75">
      <c r="A2" s="67" t="s">
        <v>76</v>
      </c>
      <c r="B2" s="67"/>
      <c r="C2" s="67"/>
      <c r="D2" s="67"/>
      <c r="E2" s="67"/>
      <c r="F2" s="67"/>
      <c r="G2" s="67"/>
      <c r="H2" s="67"/>
    </row>
    <row r="3" spans="1:20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5">
      <c r="A4" s="26" t="s">
        <v>77</v>
      </c>
      <c r="B4" s="26"/>
      <c r="C4" s="26"/>
      <c r="D4" s="26"/>
      <c r="E4" s="26"/>
      <c r="F4" s="3"/>
      <c r="G4" s="7">
        <v>2511600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8" customHeight="1">
      <c r="A5" s="3"/>
      <c r="B5" s="3" t="s">
        <v>78</v>
      </c>
      <c r="C5" s="3"/>
      <c r="D5" s="3"/>
      <c r="E5" s="3"/>
      <c r="F5" s="3"/>
      <c r="G5" s="4">
        <v>2511600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6.5">
      <c r="A7" s="26" t="s">
        <v>79</v>
      </c>
      <c r="B7" s="3"/>
      <c r="C7" s="3"/>
      <c r="D7" s="3"/>
      <c r="E7" s="3"/>
      <c r="F7" s="3"/>
      <c r="G7" s="7">
        <v>100000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0.25" customHeight="1">
      <c r="A8" s="3"/>
      <c r="B8" s="3" t="s">
        <v>80</v>
      </c>
      <c r="C8" s="3"/>
      <c r="D8" s="3"/>
      <c r="E8" s="3"/>
      <c r="F8" s="3"/>
      <c r="G8" s="4">
        <v>100000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6.5">
      <c r="A10" s="26" t="s">
        <v>81</v>
      </c>
      <c r="B10" s="3"/>
      <c r="C10" s="3"/>
      <c r="D10" s="3"/>
      <c r="E10" s="3"/>
      <c r="F10" s="3"/>
      <c r="G10" s="7">
        <v>12000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1" customHeight="1">
      <c r="A11" s="3"/>
      <c r="B11" s="3" t="s">
        <v>82</v>
      </c>
      <c r="C11" s="3"/>
      <c r="D11" s="3"/>
      <c r="E11" s="3"/>
      <c r="F11" s="3"/>
      <c r="G11" s="4">
        <v>12000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33.75" customHeight="1">
      <c r="A13" s="70" t="s">
        <v>196</v>
      </c>
      <c r="B13" s="70"/>
      <c r="C13" s="70"/>
      <c r="D13" s="70"/>
      <c r="E13" s="70"/>
      <c r="F13" s="70"/>
      <c r="G13" s="21">
        <v>360000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6.5">
      <c r="A15" s="26" t="s">
        <v>38</v>
      </c>
      <c r="B15" s="3"/>
      <c r="C15" s="3"/>
      <c r="D15" s="3"/>
      <c r="E15" s="3"/>
      <c r="F15" s="3"/>
      <c r="G15" s="7">
        <f>SUM(G16:G18)</f>
        <v>561000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0.25" customHeight="1">
      <c r="A16" s="3"/>
      <c r="B16" s="3" t="s">
        <v>83</v>
      </c>
      <c r="C16" s="3"/>
      <c r="D16" s="3"/>
      <c r="E16" s="3"/>
      <c r="F16" s="3"/>
      <c r="G16" s="4">
        <v>501000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>
      <c r="A17" s="3"/>
      <c r="B17" s="3" t="s">
        <v>84</v>
      </c>
      <c r="C17" s="3"/>
      <c r="D17" s="3"/>
      <c r="E17" s="3"/>
      <c r="F17" s="3"/>
      <c r="G17" s="4">
        <v>50000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>
      <c r="A18" s="3"/>
      <c r="B18" s="3" t="s">
        <v>85</v>
      </c>
      <c r="C18" s="3"/>
      <c r="D18" s="3"/>
      <c r="E18" s="3"/>
      <c r="F18" s="3"/>
      <c r="G18" s="4">
        <v>10000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6.5">
      <c r="A20" s="26" t="s">
        <v>13</v>
      </c>
      <c r="B20" s="3"/>
      <c r="C20" s="3"/>
      <c r="D20" s="3"/>
      <c r="E20" s="3"/>
      <c r="F20" s="3"/>
      <c r="G20" s="4">
        <f>SUM(G22,G25,G28,G36)</f>
        <v>1714500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>
      <c r="A22" s="13" t="s">
        <v>86</v>
      </c>
      <c r="B22" s="3"/>
      <c r="C22" s="3"/>
      <c r="D22" s="3"/>
      <c r="E22" s="3"/>
      <c r="F22" s="3"/>
      <c r="G22" s="7">
        <v>400000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>
      <c r="A23" s="3"/>
      <c r="B23" s="3" t="s">
        <v>87</v>
      </c>
      <c r="C23" s="3"/>
      <c r="D23" s="3"/>
      <c r="E23" s="3"/>
      <c r="F23" s="3"/>
      <c r="G23" s="4">
        <v>400000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>
      <c r="A25" s="13" t="s">
        <v>88</v>
      </c>
      <c r="B25" s="3"/>
      <c r="C25" s="3"/>
      <c r="D25" s="3"/>
      <c r="E25" s="3"/>
      <c r="F25" s="3"/>
      <c r="G25" s="4">
        <v>100000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9.5" customHeight="1">
      <c r="A26" s="3"/>
      <c r="B26" s="3" t="s">
        <v>124</v>
      </c>
      <c r="C26" s="3"/>
      <c r="D26" s="3"/>
      <c r="E26" s="3"/>
      <c r="F26" s="3"/>
      <c r="G26" s="4">
        <v>100000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75">
      <c r="A28" s="13" t="s">
        <v>125</v>
      </c>
      <c r="B28" s="3"/>
      <c r="C28" s="3"/>
      <c r="D28" s="3"/>
      <c r="E28" s="3"/>
      <c r="F28" s="3"/>
      <c r="G28" s="4">
        <f>SUM(G29,G33,G34)</f>
        <v>850000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>
      <c r="A29" s="3"/>
      <c r="B29" s="3" t="s">
        <v>14</v>
      </c>
      <c r="C29" s="3"/>
      <c r="D29" s="3"/>
      <c r="E29" s="3"/>
      <c r="F29" s="3"/>
      <c r="G29" s="9">
        <v>200000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75">
      <c r="A30" s="3"/>
      <c r="B30" s="3"/>
      <c r="C30" s="3" t="s">
        <v>24</v>
      </c>
      <c r="D30" s="3"/>
      <c r="E30" s="3"/>
      <c r="F30" s="3"/>
      <c r="G30" s="4">
        <v>180000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75">
      <c r="A31" s="3"/>
      <c r="B31" s="3"/>
      <c r="C31" s="3" t="s">
        <v>25</v>
      </c>
      <c r="D31" s="3"/>
      <c r="E31" s="3"/>
      <c r="F31" s="3"/>
      <c r="G31" s="4">
        <v>15000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75">
      <c r="A32" s="3"/>
      <c r="B32" s="3"/>
      <c r="C32" s="3" t="s">
        <v>26</v>
      </c>
      <c r="D32" s="3"/>
      <c r="E32" s="3"/>
      <c r="F32" s="3"/>
      <c r="G32" s="4">
        <v>5000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>
      <c r="A33" s="3"/>
      <c r="B33" s="3" t="s">
        <v>126</v>
      </c>
      <c r="C33" s="3"/>
      <c r="D33" s="3"/>
      <c r="E33" s="3"/>
      <c r="F33" s="3"/>
      <c r="G33" s="4">
        <v>100000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>
      <c r="A34" s="3"/>
      <c r="B34" s="3" t="s">
        <v>127</v>
      </c>
      <c r="C34" s="3"/>
      <c r="D34" s="3"/>
      <c r="E34" s="3"/>
      <c r="F34" s="3"/>
      <c r="G34" s="4">
        <v>550000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>
      <c r="A36" s="13" t="s">
        <v>19</v>
      </c>
      <c r="B36" s="3"/>
      <c r="C36" s="3"/>
      <c r="D36" s="3"/>
      <c r="E36" s="3"/>
      <c r="F36" s="3"/>
      <c r="G36" s="7">
        <v>364500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75">
      <c r="A37" s="3"/>
      <c r="B37" s="3" t="s">
        <v>20</v>
      </c>
      <c r="C37" s="3"/>
      <c r="D37" s="3"/>
      <c r="E37" s="3"/>
      <c r="F37" s="3"/>
      <c r="G37" s="4">
        <v>364500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8.75">
      <c r="A39" s="26" t="s">
        <v>129</v>
      </c>
      <c r="B39" s="25"/>
      <c r="C39" s="3"/>
      <c r="D39" s="3"/>
      <c r="E39" s="3"/>
      <c r="F39" s="3"/>
      <c r="G39" s="28">
        <f>SUM(G40,G42)</f>
        <v>2999958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75">
      <c r="A40" s="13" t="s">
        <v>130</v>
      </c>
      <c r="B40" s="3"/>
      <c r="C40" s="3"/>
      <c r="D40" s="3"/>
      <c r="E40" s="3"/>
      <c r="F40" s="3"/>
      <c r="G40" s="4">
        <v>2362172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.75">
      <c r="A42" s="13" t="s">
        <v>131</v>
      </c>
      <c r="B42" s="3"/>
      <c r="C42" s="3"/>
      <c r="D42" s="3"/>
      <c r="E42" s="3"/>
      <c r="F42" s="3"/>
      <c r="G42" s="4">
        <v>637786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6.5">
      <c r="A44" s="26" t="s">
        <v>60</v>
      </c>
      <c r="B44" s="3"/>
      <c r="C44" s="3"/>
      <c r="D44" s="3"/>
      <c r="E44" s="3"/>
      <c r="F44" s="3"/>
      <c r="G44" s="7">
        <v>300000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30.75" customHeight="1">
      <c r="A45" s="3"/>
      <c r="B45" s="68" t="s">
        <v>139</v>
      </c>
      <c r="C45" s="68"/>
      <c r="D45" s="68"/>
      <c r="E45" s="68"/>
      <c r="F45" s="68"/>
      <c r="G45" s="4">
        <v>300000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5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5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5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5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5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5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5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5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5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5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5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5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</sheetData>
  <mergeCells count="4">
    <mergeCell ref="B45:F45"/>
    <mergeCell ref="A2:H2"/>
    <mergeCell ref="A1:H1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Műkődési célű támogatás értékű </vt:lpstr>
      <vt:lpstr>közvilágítás</vt:lpstr>
      <vt:lpstr>Művelődési ház				</vt:lpstr>
      <vt:lpstr>Köztemető fentartás és működtet</vt:lpstr>
      <vt:lpstr>Könyvtári szolgáltatás						</vt:lpstr>
      <vt:lpstr>Szociális ellátás						</vt:lpstr>
      <vt:lpstr>Gyermekétkeztetés köznevelési i</vt:lpstr>
      <vt:lpstr>Települési hulladék				</vt:lpstr>
      <vt:lpstr>Város és Község</vt:lpstr>
      <vt:lpstr> Önkormányzatok elszámolásai a </vt:lpstr>
      <vt:lpstr>Óvodai nevelés, művelődési támo</vt:lpstr>
      <vt:lpstr>Pénzmaradvány</vt:lpstr>
      <vt:lpstr>Igazgatás							</vt:lpstr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2020-02-07T12:01:29Z</cp:lastPrinted>
  <dcterms:created xsi:type="dcterms:W3CDTF">2020-02-06T11:51:45Z</dcterms:created>
  <dcterms:modified xsi:type="dcterms:W3CDTF">2020-02-07T15:35:59Z</dcterms:modified>
</cp:coreProperties>
</file>