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Beleg 2016.02.25\2015. évi költségvetés módosítása december\Önkorm. módosítás 2015. dec\"/>
    </mc:Choice>
  </mc:AlternateContent>
  <bookViews>
    <workbookView xWindow="240" yWindow="75" windowWidth="8475" windowHeight="6660" tabRatio="599"/>
  </bookViews>
  <sheets>
    <sheet name="1. melléklet" sheetId="15" r:id="rId1"/>
    <sheet name="1.1 melléklet" sheetId="44" r:id="rId2"/>
    <sheet name="1.2 melléklet" sheetId="45" r:id="rId3"/>
    <sheet name="2. melléklet" sheetId="5" r:id="rId4"/>
    <sheet name="2.1 melléklet" sheetId="46" r:id="rId5"/>
    <sheet name="2.2 melléklet" sheetId="47" r:id="rId6"/>
    <sheet name="3. melléklet" sheetId="7" r:id="rId7"/>
    <sheet name="4.melléklet" sheetId="27" r:id="rId8"/>
    <sheet name="5.melléklet" sheetId="11" r:id="rId9"/>
  </sheets>
  <definedNames>
    <definedName name="_xlnm.Print_Area" localSheetId="6">'3. melléklet'!$A$2:$I$45</definedName>
  </definedNames>
  <calcPr calcId="152511"/>
</workbook>
</file>

<file path=xl/calcChain.xml><?xml version="1.0" encoding="utf-8"?>
<calcChain xmlns="http://schemas.openxmlformats.org/spreadsheetml/2006/main">
  <c r="B51" i="47" l="1"/>
  <c r="N23" i="27"/>
  <c r="N26" i="27"/>
  <c r="N18" i="27"/>
  <c r="N15" i="27"/>
  <c r="N14" i="27"/>
  <c r="N13" i="27"/>
  <c r="N12" i="27"/>
  <c r="N11" i="27"/>
  <c r="N10" i="27"/>
  <c r="N9" i="27"/>
  <c r="B29" i="44"/>
  <c r="B33" i="15"/>
  <c r="B30" i="15" s="1"/>
  <c r="B10" i="15"/>
  <c r="G41" i="7"/>
  <c r="B41" i="7"/>
  <c r="B29" i="7"/>
  <c r="B28" i="7"/>
  <c r="C30" i="7"/>
  <c r="D30" i="7"/>
  <c r="E30" i="7"/>
  <c r="F30" i="7"/>
  <c r="G30" i="7"/>
  <c r="G43" i="7" s="1"/>
  <c r="B16" i="7"/>
  <c r="B15" i="7"/>
  <c r="B13" i="7"/>
  <c r="B12" i="7"/>
  <c r="B76" i="11"/>
  <c r="B59" i="11"/>
  <c r="B92" i="11" s="1"/>
  <c r="B44" i="11"/>
  <c r="B13" i="11"/>
  <c r="B43" i="11" s="1"/>
  <c r="N30" i="27"/>
  <c r="B45" i="5"/>
  <c r="B35" i="5"/>
  <c r="B36" i="5"/>
  <c r="B25" i="5"/>
  <c r="B13" i="5"/>
  <c r="B7" i="5"/>
  <c r="B32" i="47"/>
  <c r="B31" i="47" s="1"/>
  <c r="B7" i="47"/>
  <c r="B14" i="47"/>
  <c r="B8" i="47"/>
  <c r="B43" i="46"/>
  <c r="B33" i="46"/>
  <c r="B32" i="46" s="1"/>
  <c r="B22" i="46"/>
  <c r="B12" i="46"/>
  <c r="B8" i="46"/>
  <c r="B7" i="46" s="1"/>
  <c r="B64" i="45"/>
  <c r="B75" i="45" s="1"/>
  <c r="B40" i="44"/>
  <c r="B11" i="44"/>
  <c r="B10" i="44" s="1"/>
  <c r="B40" i="15"/>
  <c r="B26" i="15"/>
  <c r="B11" i="15"/>
  <c r="M32" i="27"/>
  <c r="L32" i="27"/>
  <c r="K32" i="27"/>
  <c r="J32" i="27"/>
  <c r="I32" i="27"/>
  <c r="H32" i="27"/>
  <c r="G32" i="27"/>
  <c r="F32" i="27"/>
  <c r="E32" i="27"/>
  <c r="D32" i="27"/>
  <c r="C32" i="27"/>
  <c r="B32" i="27"/>
  <c r="N24" i="27"/>
  <c r="N27" i="27"/>
  <c r="N29" i="27"/>
  <c r="N28" i="27"/>
  <c r="N31" i="27"/>
  <c r="N25" i="27"/>
  <c r="F20" i="27"/>
  <c r="M20" i="27"/>
  <c r="L20" i="27"/>
  <c r="K20" i="27"/>
  <c r="J20" i="27"/>
  <c r="I20" i="27"/>
  <c r="H20" i="27"/>
  <c r="G20" i="27"/>
  <c r="E20" i="27"/>
  <c r="D20" i="27"/>
  <c r="C20" i="27"/>
  <c r="B20" i="27"/>
  <c r="B6" i="5" l="1"/>
  <c r="B51" i="5" s="1"/>
  <c r="B93" i="11"/>
  <c r="B30" i="7"/>
  <c r="B43" i="7" s="1"/>
  <c r="B77" i="44"/>
  <c r="B78" i="15"/>
  <c r="B30" i="11"/>
  <c r="B42" i="11" s="1"/>
  <c r="N32" i="27"/>
  <c r="N20" i="27"/>
  <c r="B50" i="46"/>
</calcChain>
</file>

<file path=xl/sharedStrings.xml><?xml version="1.0" encoding="utf-8"?>
<sst xmlns="http://schemas.openxmlformats.org/spreadsheetml/2006/main" count="505" uniqueCount="252">
  <si>
    <t>Megnevezés</t>
  </si>
  <si>
    <t>Dologi</t>
  </si>
  <si>
    <t>Kiadás</t>
  </si>
  <si>
    <t>Személyi</t>
  </si>
  <si>
    <t>Létszám</t>
  </si>
  <si>
    <t xml:space="preserve">                                         </t>
  </si>
  <si>
    <t>kiadások</t>
  </si>
  <si>
    <t>Munkaad</t>
  </si>
  <si>
    <t>terh.jár.</t>
  </si>
  <si>
    <t>Int.műk.</t>
  </si>
  <si>
    <t xml:space="preserve">               E         b         b         ő         l</t>
  </si>
  <si>
    <t>Működési jel. Feladatok:</t>
  </si>
  <si>
    <t>Adatok e Ft-ban</t>
  </si>
  <si>
    <t>Igazgatási kiadások</t>
  </si>
  <si>
    <t>Város és községgazdálkodás</t>
  </si>
  <si>
    <t>Közvilágítási feladatok</t>
  </si>
  <si>
    <t>Köztemető fennt.</t>
  </si>
  <si>
    <t>Közműv.könyvtár</t>
  </si>
  <si>
    <t>Telep.hull.kezelés</t>
  </si>
  <si>
    <t>Összesen:</t>
  </si>
  <si>
    <t>Mindösszesen:</t>
  </si>
  <si>
    <t>I. MŰKÖDÉSI KIADÁSOK</t>
  </si>
  <si>
    <t>Működési célú tartalékok</t>
  </si>
  <si>
    <t>Bevételek</t>
  </si>
  <si>
    <t>előirányzat - felhasználási ütemterv</t>
  </si>
  <si>
    <t>Adatok Eft-ban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</si>
  <si>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</si>
  <si>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</si>
  <si>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</si>
  <si>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</si>
  <si>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</si>
  <si>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</si>
  <si>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</si>
  <si>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</si>
  <si>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</si>
  <si>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</si>
  <si>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</si>
  <si>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</si>
  <si>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Össz:</t>
  </si>
  <si>
    <t>Kiadások</t>
  </si>
  <si>
    <t>BEVÉTELEK MINDÖSSZESEN</t>
  </si>
  <si>
    <t>II. FELHALMOZÁSI KIADÁSOK</t>
  </si>
  <si>
    <t>KIADÁSOK MINDÖSSZESEN</t>
  </si>
  <si>
    <t>Összesen</t>
  </si>
  <si>
    <t>KÖLTSÉGVETÉSI BEVÉTELEK</t>
  </si>
  <si>
    <t>Működési célú bevételek</t>
  </si>
  <si>
    <t>BEVÉTELEK ÖSSZESEN</t>
  </si>
  <si>
    <t>KÖLTSÉGVETÉSI KIADÁSOK</t>
  </si>
  <si>
    <t>Működési célú kiadások</t>
  </si>
  <si>
    <t>Felhalmozási célú kiadások</t>
  </si>
  <si>
    <t>Belső forrásból</t>
  </si>
  <si>
    <t>1. Működési célú pénzmaradvány igénybevétele</t>
  </si>
  <si>
    <t>2. Felhalmozási célú pénzmaradvány igénybevétele</t>
  </si>
  <si>
    <t>Külső forrásból</t>
  </si>
  <si>
    <t>1. Működési célú hitelfelvétel</t>
  </si>
  <si>
    <t>2. Felhalmozási célú hitelfelvétel</t>
  </si>
  <si>
    <t>Működési célú bevételek összesen</t>
  </si>
  <si>
    <t>Felhalmozási célú bevételek összesen</t>
  </si>
  <si>
    <t>1. Személyi jellegű kiadások</t>
  </si>
  <si>
    <t>3. Dologi és egyéb folyó kiadások</t>
  </si>
  <si>
    <t>1. Beruházási kiadások</t>
  </si>
  <si>
    <t>2. Felújítások</t>
  </si>
  <si>
    <t>3. Támogatásértékű felhalmozási kiadás</t>
  </si>
  <si>
    <t>4. Felhalmozási célú pénzeszközátadás</t>
  </si>
  <si>
    <t>PÉNZFORGALOM NÉLKÜLI KIADÁSOK</t>
  </si>
  <si>
    <t>1. Általános tartalék</t>
  </si>
  <si>
    <t>2. Céltartalék</t>
  </si>
  <si>
    <t>Felhalmozási célú tartalékok</t>
  </si>
  <si>
    <t>1. Fejlesztési céltartalék</t>
  </si>
  <si>
    <t>FINANSZÍROZÁSI CÉLÚ KIADÁSOK</t>
  </si>
  <si>
    <t>1. Működési célú hiteltörlesztés</t>
  </si>
  <si>
    <t>2. Felhalmozási célú hiteltörlesztés</t>
  </si>
  <si>
    <t>Közösségi ház</t>
  </si>
  <si>
    <t>Háziorvosi szolgálat</t>
  </si>
  <si>
    <t>Anya gy. és családvédelem</t>
  </si>
  <si>
    <t>Fiók gyógyszertár</t>
  </si>
  <si>
    <t>Kultúrház</t>
  </si>
  <si>
    <t>6. Kiadások összesen</t>
  </si>
  <si>
    <t>Hosszú távú közm.program</t>
  </si>
  <si>
    <t xml:space="preserve">                  Beleg Község Önkormányzata költségvetési kiadásai</t>
  </si>
  <si>
    <t>PÉNZFORGALMI BEVÉTELEK</t>
  </si>
  <si>
    <t>PÉNZFORGALMI KIADÁSOK</t>
  </si>
  <si>
    <t>2. Munkaadót terhelő járulékok és szoc.hozzáj.adó</t>
  </si>
  <si>
    <t>KÖTELEZŐ FELADATOK</t>
  </si>
  <si>
    <t>ÖNKÉNT VÁLLALT FELADAT</t>
  </si>
  <si>
    <t>Egyház támogatása</t>
  </si>
  <si>
    <t>A 2015. évi várható bevételi és kiadási előirányzatainak teljesítéséről</t>
  </si>
  <si>
    <t>2015. évi előirányzat</t>
  </si>
  <si>
    <t xml:space="preserve">                     Beleg Község Önkormányzata 2015. évi működési kiadásai</t>
  </si>
  <si>
    <t>K1 Személyi juttatások</t>
  </si>
  <si>
    <t>K11 Foglalkoztatottak személyi juttatásai</t>
  </si>
  <si>
    <t>K12 Külső személyi juttatások</t>
  </si>
  <si>
    <t>K2 Munkaadót terhelő járulékok és szoc. hozzájár. adó</t>
  </si>
  <si>
    <t>K3 Dologi kiadások</t>
  </si>
  <si>
    <t>K31 Készletbeszerzés</t>
  </si>
  <si>
    <t>K32 Kommunikációs szolgáltatások</t>
  </si>
  <si>
    <t>K33 Szolgáltatási kiadások</t>
  </si>
  <si>
    <t>K34 Kiküldetések, reklám és propaganda kiadások</t>
  </si>
  <si>
    <t>K35 Különféle befizetések és egyéb dologi kiadások</t>
  </si>
  <si>
    <t>K4 Ellátottak pénzbeli juttatásai</t>
  </si>
  <si>
    <t>K5 Egyéb működési célú kiadások</t>
  </si>
  <si>
    <t>K502 Elvonások és befizetések</t>
  </si>
  <si>
    <t>K508 Műk.c.visszatér.támog, kölcsönök áht-n kívülre</t>
  </si>
  <si>
    <t>K512 Egyéb műk.c. támog. áht-n kívülre</t>
  </si>
  <si>
    <t>K513 Tartalékok</t>
  </si>
  <si>
    <t>K6 Beruházások</t>
  </si>
  <si>
    <t>K61 Immateriális javak beszerzése, létesítése</t>
  </si>
  <si>
    <t>K62 Ingatlanok beszerzése, létesítése</t>
  </si>
  <si>
    <t>K63 Informatikai eszközök beszerzése</t>
  </si>
  <si>
    <t>K64 Egyéb tárgyi eszközök beszerzése, létesítése</t>
  </si>
  <si>
    <t>K65 Részesedések beszerzése</t>
  </si>
  <si>
    <t>K67 Beruházási c. előz.felszámított áfa</t>
  </si>
  <si>
    <t>K7 Felújítások</t>
  </si>
  <si>
    <t>K71 Ingatlanok felújítása</t>
  </si>
  <si>
    <t>K72 Informatikai eszközök felújítása</t>
  </si>
  <si>
    <t>K73 Egyéb tárgyi eszközök felújítása</t>
  </si>
  <si>
    <t>K74 Felújítási célú előzetesen felszám.áfa</t>
  </si>
  <si>
    <t>III. FINANSZÍROZÁSI KIADÁSOK</t>
  </si>
  <si>
    <t>K9 Finanszírozási kiadások</t>
  </si>
  <si>
    <t>K911 Hitel-, kölcsön törlesztése áht-n kívülre</t>
  </si>
  <si>
    <t>K912 Belföldi értékpapírok kiadásai</t>
  </si>
  <si>
    <t>K913 Áht-n belüli megelőlegezések visszafizetése</t>
  </si>
  <si>
    <t>K914 Központi, irányító szervi támogatások folyósítása</t>
  </si>
  <si>
    <t>KIADÁSOK MINDÖSSZESEN (I+II+III)</t>
  </si>
  <si>
    <t>I. B1 MŰKÖDÉSI BEVÉTELEK kötelező feladatokhoz</t>
  </si>
  <si>
    <t>B11. Önkormányzatok működési támogatásai</t>
  </si>
  <si>
    <t>B111 Helyi önkormányzatok általános támogatása</t>
  </si>
  <si>
    <t>B112 Települési önkorm.egyes köznevelési felad. Támogatása</t>
  </si>
  <si>
    <t>B113 Tel.önkorm.szoc.gyermekjóléti és gyermekétk.fel.támogatása</t>
  </si>
  <si>
    <t>B114 Települési önkorm.kultúrális feladatainak támogatása</t>
  </si>
  <si>
    <t>B115 Működési célú költségvetési támog.és kiegészítő támog.</t>
  </si>
  <si>
    <t>B116 Elszámolásból származó bevételek</t>
  </si>
  <si>
    <t>B12. Elvonások és befizetések bevételei</t>
  </si>
  <si>
    <t>B16. Egyéb működ.célú támog.áht-n belülről</t>
  </si>
  <si>
    <t>II. B2 FELHALMOZÁSI CÉLÚ TÁMOG.ÁHT-N BELÜLRŐL</t>
  </si>
  <si>
    <t>B21. Felhalmozási célú önkorm. Támogatások</t>
  </si>
  <si>
    <t>B25. Egyéb felhalmozási célú támog.bevételei áht-n belülről</t>
  </si>
  <si>
    <t>III. B3 KÖZHATALMI BEVÉTELEK</t>
  </si>
  <si>
    <t>B31. Jövedelemadók</t>
  </si>
  <si>
    <t>B34. Vagyoni típusú adók</t>
  </si>
  <si>
    <t>ebből: építményadó</t>
  </si>
  <si>
    <t xml:space="preserve">          magánszemélyek kommunális adója</t>
  </si>
  <si>
    <t>B35. Termékek és szolgáltatások adói</t>
  </si>
  <si>
    <t>B351 Értékesítési és forgalmi adók</t>
  </si>
  <si>
    <t>ebből: áll.jell.végzett iparűzési tev.utáni helyi iparűzési adó</t>
  </si>
  <si>
    <t>B354 Gépjárműadó</t>
  </si>
  <si>
    <t>B36. Egyéb közhatalmi bevételek</t>
  </si>
  <si>
    <t>B401 Készletértékesítés ellenértéke</t>
  </si>
  <si>
    <t>B402 Szolgáltatások ellenértéke</t>
  </si>
  <si>
    <t>B403 Közvetített szolgáltatások ellenértéke</t>
  </si>
  <si>
    <t>B404 Tulajdonosi bevételek</t>
  </si>
  <si>
    <t>B408 Kamatbevételek</t>
  </si>
  <si>
    <t>B411 Egyéb működési bevételek</t>
  </si>
  <si>
    <t>IV. B4 MŰKÖDÉSI BEVÉTELEK</t>
  </si>
  <si>
    <t>V. B5 FELHALMOZÁSI BEVÉTELEK</t>
  </si>
  <si>
    <t>VI. B6 MŰKÖDÉSI CÉLÚ ÁTVETT PÉNZESZKÖZ</t>
  </si>
  <si>
    <t>B51. Immateriális javak értékesítése</t>
  </si>
  <si>
    <t>B52. Ingatlanok értékesítése</t>
  </si>
  <si>
    <t>B53. Egyéb tárgyi eszköz értékesítése</t>
  </si>
  <si>
    <t>B62. Egyéb működési célú kölcsönök visszatér.áht-n kívülről</t>
  </si>
  <si>
    <t>B63. Egyéb működési célú átvett pénzeszköz áht-n kívülről</t>
  </si>
  <si>
    <t>VII. B7 FELHALMOZÁSI CÉLÚ ÁTVETT PÉNZESZKÖZÖK</t>
  </si>
  <si>
    <t>B75. Egyéb felhalmozási célú átvett pénzeszköz áht-n kívülről</t>
  </si>
  <si>
    <t>VIII. B8 FINANSZÍROZÁSI BEVÉTELEK</t>
  </si>
  <si>
    <t>B811. Hitel-, kölcsön felvétele pénzügyi vállalkozástól</t>
  </si>
  <si>
    <t>B8112 Likviditási célú hitelek, kölcsönök felvétele</t>
  </si>
  <si>
    <t>B8113 Rövid lejáratú hitelek, kölcsönök felvétele</t>
  </si>
  <si>
    <t>B812. Belföldi értékpapírok bevétele</t>
  </si>
  <si>
    <t>B813. Maradvány igénybevétele</t>
  </si>
  <si>
    <t>B8131 Előző év költségvetési maradványának igénybevétele</t>
  </si>
  <si>
    <t>B814. Áht-n belüli megelőlegezések</t>
  </si>
  <si>
    <t>B816. Központi, irányítószervi támogatás</t>
  </si>
  <si>
    <t>BEVÉTELEK ÖSSZESEN (I+II+III+IV+V+VI+VII+VIII)</t>
  </si>
  <si>
    <t>Beleg Község Önkormányzata 2015. évi összevont költségvetési mérlege</t>
  </si>
  <si>
    <t>Önkorm. működ. támogatása</t>
  </si>
  <si>
    <t>Közhatalmi bevételek</t>
  </si>
  <si>
    <t>Működési bevételek</t>
  </si>
  <si>
    <t>Felhalmozási bevételek</t>
  </si>
  <si>
    <t>Finanszírozási bevételek</t>
  </si>
  <si>
    <t xml:space="preserve"> Bevételek összesen</t>
  </si>
  <si>
    <t>Személyi juttatások</t>
  </si>
  <si>
    <t>Munkaadót terhelő járulékok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</si>
  <si>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</si>
  <si>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</si>
  <si>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</si>
  <si>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</si>
  <si>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</si>
  <si>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kiadások</t>
  </si>
  <si>
    <t>Finanszírozási kiadások</t>
  </si>
  <si>
    <t>10. Tartalékok</t>
  </si>
  <si>
    <t>Felhalmozási célú támog.áht-n belülről</t>
  </si>
  <si>
    <t>1. Egyéb felhalmozási c.támog.bevételei áht-n belülről</t>
  </si>
  <si>
    <t>1. Rövid lejár.hitelek, kölcsönök felvétele</t>
  </si>
  <si>
    <t>Működ.c.támog.áht-n belül</t>
  </si>
  <si>
    <t>Felhalm.c.támog.áht-n belül</t>
  </si>
  <si>
    <t xml:space="preserve">                            Beleg Község önkormányzati szintű 2015. évi bevételei </t>
  </si>
  <si>
    <t xml:space="preserve">                            Beleg Község Önkormányzat 2015. évi bevételei </t>
  </si>
  <si>
    <t xml:space="preserve">                            Belegi Pitypang Óvoda 2015. évi bevételei </t>
  </si>
  <si>
    <t xml:space="preserve">                  Beleg Község önkormányzati szintű 2015. évi kiadásai</t>
  </si>
  <si>
    <t xml:space="preserve">                  Belegi Pitypang Óvoda 2015. évi kiadásai</t>
  </si>
  <si>
    <t>K506 Egyéb műk.c.támogatás áht-n belülre</t>
  </si>
  <si>
    <t>Működ.célra átad.támog.</t>
  </si>
  <si>
    <t>Központi, irányítószervi támogatás bevételek és kiadások egyenlege:</t>
  </si>
  <si>
    <t>Ellátott.</t>
  </si>
  <si>
    <t>pénzb.jut.</t>
  </si>
  <si>
    <t>Egyéb műk.</t>
  </si>
  <si>
    <t>bevét.</t>
  </si>
  <si>
    <t>K84 Egyéb felhalm.c.támog.áht-n belülre</t>
  </si>
  <si>
    <t>5. Egyéb felhalm.c.támog.áht-n belülre</t>
  </si>
  <si>
    <t>Oszlop2</t>
  </si>
  <si>
    <t>Központi, irányítószervi támogatás:</t>
  </si>
  <si>
    <t>Központi, irányítószervi támogatás folyósítása:</t>
  </si>
  <si>
    <t>1. Önkormányzatok működési támogatásai</t>
  </si>
  <si>
    <t>2. Egyéb működési célú támogatások áht-n belülről</t>
  </si>
  <si>
    <t>3. Közhatalmi bevételek</t>
  </si>
  <si>
    <t>4. Működési bevételek</t>
  </si>
  <si>
    <t>5. Működési célú átvett pénzeszköz</t>
  </si>
  <si>
    <t>módosítás:</t>
  </si>
  <si>
    <t>Nonprofit szervezet támogatása</t>
  </si>
  <si>
    <t xml:space="preserve">                                               "16. melléklet az  8/2015.(03.16.) önkormányzati rendelet"</t>
  </si>
  <si>
    <t>1. Ingatlan értékesítés bevétele</t>
  </si>
  <si>
    <t xml:space="preserve">                                               "4. melléklet az  8/2015.(III.16) önkormányzati rendelet"</t>
  </si>
  <si>
    <t xml:space="preserve">                                               "4/1. melléklet az  8/2015.(III.16.) önkormányzati rendelethez"</t>
  </si>
  <si>
    <t xml:space="preserve">                                               "4/2. melléklet az  8/2015.(III.16.) önkormányzati rendelethez"</t>
  </si>
  <si>
    <t xml:space="preserve">                                               "5. melléklet az  8/2015.(III.16.) önkormányzati rendelethez"</t>
  </si>
  <si>
    <t xml:space="preserve">                                               "5/1. melléklet az  8/2015.(III.16.) önkormányzati rendelethez"</t>
  </si>
  <si>
    <t xml:space="preserve">                                                  "5/2. melléklet az 8/2015.(III.16.) önkormányzati rendelethez"</t>
  </si>
  <si>
    <t>"6. melléklet az 8/2015.(III.16.) önkormányzati rendelethez"</t>
  </si>
  <si>
    <t>"14. melléklet az 8/2015.(III.16.)önkormányzati rendelethez"</t>
  </si>
  <si>
    <t xml:space="preserve">                                               "16. melléklet az  8/2015.(III.16.) önkormányzati rendelet"</t>
  </si>
  <si>
    <t>Műk.c.átvett pénze.áht-n kívül</t>
  </si>
  <si>
    <t>Felhal.c.támog.áht-n belül</t>
  </si>
  <si>
    <t>Felhal.c.átvett pénze.áht-n kívül</t>
  </si>
  <si>
    <t>4. Ellátottak pénbeli juttatásai</t>
  </si>
  <si>
    <t>5. Egyéb működ.c.kiadások</t>
  </si>
  <si>
    <t>6. Működési célú pénzeszközátadás</t>
  </si>
  <si>
    <t>7. Működési célú kölcsön nyújtása, visszafizetése</t>
  </si>
  <si>
    <t>8. Egyéb m.c. támog. áht-n kívülre</t>
  </si>
  <si>
    <t>Lakossági víz- és csatorna t.</t>
  </si>
  <si>
    <t>Működési célú kiadások összesen</t>
  </si>
  <si>
    <t>Felhalmozási célú kiadások összesen</t>
  </si>
  <si>
    <t>ebből:  magánszemélyek kommunális adója</t>
  </si>
  <si>
    <t xml:space="preserve">                                            5. melléklet az   .../2015.(....) önkormányzati rendelethez</t>
  </si>
  <si>
    <t xml:space="preserve">                                           1. melléklet az   .../2016.(....) önkormányzati rendelethez</t>
  </si>
  <si>
    <t xml:space="preserve">                                            1/1. melléklet az ……./2016. (…..) önkormányzati rendelethez</t>
  </si>
  <si>
    <t xml:space="preserve">                                            1/2. melléklet az ……./2016 (…..) önkormányzati rendelethez</t>
  </si>
  <si>
    <t xml:space="preserve">                                          2. melléklet az   .../2016.(....) önkormányzati rendelethez</t>
  </si>
  <si>
    <t xml:space="preserve">                                          2/1. melléklet az   .../2016.(....) önkormányzati rendelethez</t>
  </si>
  <si>
    <t xml:space="preserve">                                          2/2. melléklet az   .../2016.(....) önkormányzati rendelethez</t>
  </si>
  <si>
    <t xml:space="preserve">                                                       3. melléklet az   .../2016.(....) önkormányzati rendelethez</t>
  </si>
  <si>
    <t>4. melléklet az   .../2016.(....) önkormányzati rendelethez</t>
  </si>
  <si>
    <t xml:space="preserve">                                             5. melléklet az ………./2016 (…..)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</si>
</sst>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  <charset val="238"/>
    </font>
    <font>
      <sz val="10"/>
      <name val="Arial CE"/>
      <charset val="238"/>
    </font>
    <font>
      <b/>
      <u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u/>
      <sz val="14"/>
      <name val="Times New Roman CE"/>
      <family val="1"/>
      <charset val="238"/>
    </font>
    <font>
      <b/>
      <sz val="13"/>
      <name val="Times New Roman CE"/>
      <family val="1"/>
      <charset val="238"/>
    </font>
    <font>
      <sz val="13"/>
      <name val="Times New Roman CE"/>
      <family val="1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Times New Roman CE"/>
      <charset val="238"/>
    </font>
    <font>
      <b/>
      <i/>
      <sz val="11"/>
      <name val="Times New Roman CE"/>
      <family val="1"/>
      <charset val="238"/>
    </font>
    <font>
      <b/>
      <sz val="10"/>
      <name val="Arial"/>
      <family val="2"/>
    </font>
    <font>
      <b/>
      <i/>
      <sz val="13"/>
      <name val="Times New Roman CE"/>
      <family val="1"/>
      <charset val="238"/>
    </font>
    <font>
      <b/>
      <u/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</font>
    <font>
      <b/>
      <i/>
      <sz val="11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3"/>
      <name val="Times New Roman CE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b/>
      <i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0"/>
      <name val="Times New Roman CE"/>
      <charset val="238"/>
    </font>
    <font>
      <b/>
      <i/>
      <sz val="10"/>
      <name val="Arial CE"/>
      <charset val="238"/>
    </font>
    <font>
      <sz val="10"/>
      <color theme="1"/>
      <name val="Arial CE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9">
    <xf numFmtId="0" fontId="0" fillId="0" borderId="0" xfId="0"/>
    <xf numFmtId="0" fontId="1" fillId="0" borderId="0" xfId="2"/>
    <xf numFmtId="0" fontId="2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12" fillId="0" borderId="0" xfId="2" applyFont="1" applyAlignment="1"/>
    <xf numFmtId="0" fontId="1" fillId="0" borderId="0" xfId="1"/>
    <xf numFmtId="0" fontId="1" fillId="0" borderId="0" xfId="1" applyFont="1"/>
    <xf numFmtId="0" fontId="4" fillId="2" borderId="0" xfId="2" applyFont="1" applyFill="1" applyBorder="1"/>
    <xf numFmtId="0" fontId="7" fillId="2" borderId="0" xfId="2" applyFont="1" applyFill="1" applyBorder="1"/>
    <xf numFmtId="0" fontId="1" fillId="0" borderId="0" xfId="2" applyBorder="1"/>
    <xf numFmtId="0" fontId="15" fillId="2" borderId="0" xfId="2" applyFont="1" applyFill="1" applyBorder="1"/>
    <xf numFmtId="0" fontId="8" fillId="2" borderId="0" xfId="2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2" borderId="0" xfId="2" applyFont="1" applyFill="1" applyBorder="1"/>
    <xf numFmtId="0" fontId="6" fillId="2" borderId="0" xfId="2" applyFont="1" applyFill="1" applyBorder="1"/>
    <xf numFmtId="0" fontId="5" fillId="2" borderId="0" xfId="2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14" fillId="2" borderId="2" xfId="1" applyFont="1" applyFill="1" applyBorder="1" applyAlignment="1">
      <alignment vertical="center"/>
    </xf>
    <xf numFmtId="0" fontId="6" fillId="2" borderId="0" xfId="2" applyFont="1" applyFill="1" applyBorder="1" applyAlignment="1">
      <alignment horizontal="right"/>
    </xf>
    <xf numFmtId="0" fontId="6" fillId="2" borderId="1" xfId="2" applyFont="1" applyFill="1" applyBorder="1"/>
    <xf numFmtId="0" fontId="6" fillId="2" borderId="1" xfId="2" applyFont="1" applyFill="1" applyBorder="1" applyAlignment="1">
      <alignment horizontal="right"/>
    </xf>
    <xf numFmtId="0" fontId="6" fillId="2" borderId="2" xfId="2" applyFont="1" applyFill="1" applyBorder="1"/>
    <xf numFmtId="0" fontId="6" fillId="2" borderId="6" xfId="2" applyFont="1" applyFill="1" applyBorder="1"/>
    <xf numFmtId="0" fontId="6" fillId="2" borderId="7" xfId="2" applyFont="1" applyFill="1" applyBorder="1"/>
    <xf numFmtId="0" fontId="20" fillId="2" borderId="8" xfId="2" applyFont="1" applyFill="1" applyBorder="1"/>
    <xf numFmtId="0" fontId="5" fillId="2" borderId="2" xfId="2" applyFont="1" applyFill="1" applyBorder="1"/>
    <xf numFmtId="0" fontId="15" fillId="2" borderId="1" xfId="2" applyFont="1" applyFill="1" applyBorder="1"/>
    <xf numFmtId="0" fontId="20" fillId="2" borderId="0" xfId="2" applyFont="1" applyFill="1" applyBorder="1"/>
    <xf numFmtId="0" fontId="12" fillId="2" borderId="9" xfId="2" applyFont="1" applyFill="1" applyBorder="1"/>
    <xf numFmtId="0" fontId="20" fillId="2" borderId="10" xfId="2" applyFont="1" applyFill="1" applyBorder="1"/>
    <xf numFmtId="0" fontId="20" fillId="2" borderId="11" xfId="2" applyFont="1" applyFill="1" applyBorder="1"/>
    <xf numFmtId="0" fontId="20" fillId="2" borderId="12" xfId="2" applyFont="1" applyFill="1" applyBorder="1"/>
    <xf numFmtId="0" fontId="8" fillId="3" borderId="10" xfId="2" applyFont="1" applyFill="1" applyBorder="1"/>
    <xf numFmtId="0" fontId="6" fillId="2" borderId="13" xfId="2" applyFont="1" applyFill="1" applyBorder="1"/>
    <xf numFmtId="0" fontId="20" fillId="2" borderId="6" xfId="2" applyFont="1" applyFill="1" applyBorder="1"/>
    <xf numFmtId="0" fontId="20" fillId="2" borderId="14" xfId="2" applyFont="1" applyFill="1" applyBorder="1"/>
    <xf numFmtId="0" fontId="20" fillId="2" borderId="15" xfId="2" applyFont="1" applyFill="1" applyBorder="1"/>
    <xf numFmtId="0" fontId="20" fillId="2" borderId="16" xfId="2" applyFont="1" applyFill="1" applyBorder="1"/>
    <xf numFmtId="0" fontId="20" fillId="2" borderId="17" xfId="2" applyFont="1" applyFill="1" applyBorder="1"/>
    <xf numFmtId="0" fontId="8" fillId="3" borderId="9" xfId="2" applyFont="1" applyFill="1" applyBorder="1"/>
    <xf numFmtId="0" fontId="8" fillId="4" borderId="9" xfId="2" applyFont="1" applyFill="1" applyBorder="1"/>
    <xf numFmtId="0" fontId="8" fillId="3" borderId="18" xfId="2" applyFont="1" applyFill="1" applyBorder="1"/>
    <xf numFmtId="0" fontId="7" fillId="2" borderId="19" xfId="2" applyFont="1" applyFill="1" applyBorder="1"/>
    <xf numFmtId="0" fontId="8" fillId="4" borderId="10" xfId="2" applyFont="1" applyFill="1" applyBorder="1"/>
    <xf numFmtId="0" fontId="8" fillId="4" borderId="18" xfId="2" applyFont="1" applyFill="1" applyBorder="1"/>
    <xf numFmtId="0" fontId="0" fillId="4" borderId="3" xfId="0" applyFill="1" applyBorder="1"/>
    <xf numFmtId="0" fontId="0" fillId="4" borderId="1" xfId="0" applyFill="1" applyBorder="1"/>
    <xf numFmtId="0" fontId="4" fillId="2" borderId="0" xfId="1" applyFont="1" applyFill="1" applyBorder="1" applyAlignment="1">
      <alignment vertical="center"/>
    </xf>
    <xf numFmtId="0" fontId="0" fillId="0" borderId="22" xfId="0" applyBorder="1"/>
    <xf numFmtId="0" fontId="24" fillId="2" borderId="0" xfId="2" applyFont="1" applyFill="1" applyBorder="1" applyAlignment="1">
      <alignment vertical="center" wrapText="1"/>
    </xf>
    <xf numFmtId="0" fontId="0" fillId="4" borderId="2" xfId="0" applyFill="1" applyBorder="1"/>
    <xf numFmtId="0" fontId="22" fillId="4" borderId="9" xfId="0" applyFont="1" applyFill="1" applyBorder="1"/>
    <xf numFmtId="0" fontId="22" fillId="4" borderId="10" xfId="0" applyFont="1" applyFill="1" applyBorder="1"/>
    <xf numFmtId="0" fontId="22" fillId="4" borderId="18" xfId="0" applyFont="1" applyFill="1" applyBorder="1"/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/>
    <xf numFmtId="0" fontId="18" fillId="0" borderId="0" xfId="0" applyFont="1" applyAlignment="1">
      <alignment horizontal="left"/>
    </xf>
    <xf numFmtId="0" fontId="18" fillId="0" borderId="0" xfId="0" applyFont="1"/>
    <xf numFmtId="0" fontId="18" fillId="4" borderId="23" xfId="0" applyFont="1" applyFill="1" applyBorder="1"/>
    <xf numFmtId="0" fontId="18" fillId="4" borderId="24" xfId="0" applyFont="1" applyFill="1" applyBorder="1"/>
    <xf numFmtId="0" fontId="18" fillId="4" borderId="25" xfId="0" applyFont="1" applyFill="1" applyBorder="1"/>
    <xf numFmtId="0" fontId="18" fillId="4" borderId="26" xfId="0" applyFont="1" applyFill="1" applyBorder="1"/>
    <xf numFmtId="0" fontId="18" fillId="4" borderId="27" xfId="0" applyFont="1" applyFill="1" applyBorder="1"/>
    <xf numFmtId="0" fontId="18" fillId="4" borderId="28" xfId="0" applyFont="1" applyFill="1" applyBorder="1"/>
    <xf numFmtId="0" fontId="18" fillId="4" borderId="9" xfId="0" applyFont="1" applyFill="1" applyBorder="1"/>
    <xf numFmtId="0" fontId="18" fillId="4" borderId="10" xfId="0" applyFont="1" applyFill="1" applyBorder="1"/>
    <xf numFmtId="0" fontId="18" fillId="4" borderId="18" xfId="0" applyFont="1" applyFill="1" applyBorder="1"/>
    <xf numFmtId="0" fontId="0" fillId="2" borderId="6" xfId="0" applyFill="1" applyBorder="1"/>
    <xf numFmtId="0" fontId="18" fillId="4" borderId="29" xfId="0" applyFont="1" applyFill="1" applyBorder="1"/>
    <xf numFmtId="0" fontId="18" fillId="0" borderId="30" xfId="0" applyFont="1" applyBorder="1"/>
    <xf numFmtId="0" fontId="18" fillId="0" borderId="31" xfId="0" applyFont="1" applyBorder="1"/>
    <xf numFmtId="0" fontId="27" fillId="2" borderId="32" xfId="0" applyFont="1" applyFill="1" applyBorder="1"/>
    <xf numFmtId="0" fontId="18" fillId="4" borderId="33" xfId="0" applyFont="1" applyFill="1" applyBorder="1"/>
    <xf numFmtId="0" fontId="18" fillId="2" borderId="14" xfId="0" applyFont="1" applyFill="1" applyBorder="1"/>
    <xf numFmtId="0" fontId="18" fillId="4" borderId="31" xfId="0" applyFont="1" applyFill="1" applyBorder="1"/>
    <xf numFmtId="0" fontId="18" fillId="0" borderId="34" xfId="0" applyFont="1" applyBorder="1"/>
    <xf numFmtId="0" fontId="0" fillId="2" borderId="13" xfId="0" applyFill="1" applyBorder="1"/>
    <xf numFmtId="0" fontId="0" fillId="2" borderId="21" xfId="0" applyFill="1" applyBorder="1"/>
    <xf numFmtId="0" fontId="6" fillId="2" borderId="21" xfId="2" applyFont="1" applyFill="1" applyBorder="1"/>
    <xf numFmtId="0" fontId="6" fillId="2" borderId="3" xfId="2" applyFont="1" applyFill="1" applyBorder="1"/>
    <xf numFmtId="0" fontId="6" fillId="2" borderId="35" xfId="2" applyFont="1" applyFill="1" applyBorder="1"/>
    <xf numFmtId="0" fontId="7" fillId="2" borderId="36" xfId="2" applyFont="1" applyFill="1" applyBorder="1"/>
    <xf numFmtId="0" fontId="4" fillId="2" borderId="3" xfId="1" applyFont="1" applyFill="1" applyBorder="1" applyAlignment="1">
      <alignment vertical="center"/>
    </xf>
    <xf numFmtId="0" fontId="14" fillId="2" borderId="3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28" fillId="2" borderId="2" xfId="1" applyFont="1" applyFill="1" applyBorder="1" applyAlignment="1">
      <alignment vertical="center"/>
    </xf>
    <xf numFmtId="0" fontId="29" fillId="2" borderId="2" xfId="1" applyFont="1" applyFill="1" applyBorder="1"/>
    <xf numFmtId="0" fontId="30" fillId="2" borderId="2" xfId="1" applyFont="1" applyFill="1" applyBorder="1"/>
    <xf numFmtId="0" fontId="29" fillId="2" borderId="2" xfId="1" applyFont="1" applyFill="1" applyBorder="1" applyAlignment="1">
      <alignment vertical="center"/>
    </xf>
    <xf numFmtId="0" fontId="32" fillId="2" borderId="3" xfId="1" applyFont="1" applyFill="1" applyBorder="1"/>
    <xf numFmtId="0" fontId="29" fillId="2" borderId="3" xfId="1" applyFont="1" applyFill="1" applyBorder="1"/>
    <xf numFmtId="0" fontId="30" fillId="2" borderId="3" xfId="1" applyFont="1" applyFill="1" applyBorder="1"/>
    <xf numFmtId="0" fontId="30" fillId="2" borderId="3" xfId="1" applyFont="1" applyFill="1" applyBorder="1" applyAlignment="1">
      <alignment vertical="center"/>
    </xf>
    <xf numFmtId="0" fontId="29" fillId="2" borderId="3" xfId="1" applyFont="1" applyFill="1" applyBorder="1" applyAlignment="1">
      <alignment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wrapText="1"/>
    </xf>
    <xf numFmtId="0" fontId="4" fillId="2" borderId="3" xfId="2" applyFont="1" applyFill="1" applyBorder="1"/>
    <xf numFmtId="0" fontId="21" fillId="2" borderId="0" xfId="2" applyFont="1" applyFill="1" applyBorder="1"/>
    <xf numFmtId="0" fontId="10" fillId="2" borderId="0" xfId="2" applyFont="1" applyFill="1" applyBorder="1"/>
    <xf numFmtId="0" fontId="23" fillId="2" borderId="0" xfId="2" applyFont="1" applyFill="1" applyBorder="1"/>
    <xf numFmtId="0" fontId="4" fillId="2" borderId="2" xfId="2" applyFont="1" applyFill="1" applyBorder="1"/>
    <xf numFmtId="0" fontId="4" fillId="2" borderId="3" xfId="2" applyFont="1" applyFill="1" applyBorder="1" applyAlignment="1">
      <alignment horizontal="right"/>
    </xf>
    <xf numFmtId="0" fontId="3" fillId="2" borderId="2" xfId="2" applyFont="1" applyFill="1" applyBorder="1"/>
    <xf numFmtId="0" fontId="3" fillId="2" borderId="3" xfId="2" applyFont="1" applyFill="1" applyBorder="1"/>
    <xf numFmtId="0" fontId="21" fillId="2" borderId="2" xfId="2" applyFont="1" applyFill="1" applyBorder="1"/>
    <xf numFmtId="0" fontId="21" fillId="2" borderId="3" xfId="2" applyFont="1" applyFill="1" applyBorder="1"/>
    <xf numFmtId="0" fontId="14" fillId="2" borderId="2" xfId="2" applyFont="1" applyFill="1" applyBorder="1"/>
    <xf numFmtId="0" fontId="3" fillId="2" borderId="3" xfId="2" applyFont="1" applyFill="1" applyBorder="1" applyAlignment="1">
      <alignment horizontal="right"/>
    </xf>
    <xf numFmtId="0" fontId="5" fillId="2" borderId="3" xfId="2" applyFont="1" applyFill="1" applyBorder="1" applyAlignment="1">
      <alignment horizontal="center" vertical="center" wrapText="1"/>
    </xf>
    <xf numFmtId="0" fontId="28" fillId="2" borderId="2" xfId="2" applyFont="1" applyFill="1" applyBorder="1"/>
    <xf numFmtId="0" fontId="10" fillId="2" borderId="2" xfId="2" applyFont="1" applyFill="1" applyBorder="1"/>
    <xf numFmtId="0" fontId="19" fillId="0" borderId="0" xfId="0" applyFont="1"/>
    <xf numFmtId="0" fontId="4" fillId="0" borderId="0" xfId="1" applyFont="1" applyBorder="1" applyAlignment="1">
      <alignment vertical="center"/>
    </xf>
    <xf numFmtId="0" fontId="1" fillId="0" borderId="0" xfId="2" applyAlignment="1">
      <alignment horizontal="right"/>
    </xf>
    <xf numFmtId="0" fontId="19" fillId="0" borderId="2" xfId="0" applyFont="1" applyBorder="1"/>
    <xf numFmtId="0" fontId="11" fillId="2" borderId="3" xfId="2" applyFont="1" applyFill="1" applyBorder="1"/>
    <xf numFmtId="0" fontId="7" fillId="2" borderId="2" xfId="2" applyFont="1" applyFill="1" applyBorder="1"/>
    <xf numFmtId="0" fontId="7" fillId="0" borderId="0" xfId="2" applyFont="1" applyAlignment="1">
      <alignment horizontal="right"/>
    </xf>
    <xf numFmtId="0" fontId="9" fillId="0" borderId="0" xfId="2" applyFont="1" applyAlignment="1"/>
    <xf numFmtId="0" fontId="34" fillId="2" borderId="2" xfId="2" applyFont="1" applyFill="1" applyBorder="1"/>
    <xf numFmtId="0" fontId="13" fillId="2" borderId="2" xfId="1" applyFont="1" applyFill="1" applyBorder="1" applyAlignment="1">
      <alignment vertical="center"/>
    </xf>
    <xf numFmtId="0" fontId="14" fillId="2" borderId="7" xfId="1" applyFont="1" applyFill="1" applyBorder="1" applyAlignment="1">
      <alignment vertical="center"/>
    </xf>
    <xf numFmtId="0" fontId="10" fillId="2" borderId="26" xfId="2" applyFont="1" applyFill="1" applyBorder="1"/>
    <xf numFmtId="0" fontId="8" fillId="2" borderId="28" xfId="2" applyFont="1" applyFill="1" applyBorder="1" applyAlignment="1">
      <alignment horizontal="center"/>
    </xf>
    <xf numFmtId="0" fontId="12" fillId="2" borderId="2" xfId="2" applyFont="1" applyFill="1" applyBorder="1"/>
    <xf numFmtId="0" fontId="35" fillId="2" borderId="2" xfId="2" applyFont="1" applyFill="1" applyBorder="1"/>
    <xf numFmtId="0" fontId="10" fillId="2" borderId="3" xfId="2" applyFont="1" applyFill="1" applyBorder="1"/>
    <xf numFmtId="0" fontId="36" fillId="0" borderId="2" xfId="2" applyFont="1" applyBorder="1"/>
    <xf numFmtId="0" fontId="37" fillId="0" borderId="2" xfId="2" applyFont="1" applyBorder="1"/>
    <xf numFmtId="0" fontId="37" fillId="0" borderId="7" xfId="2" applyFont="1" applyBorder="1"/>
    <xf numFmtId="0" fontId="13" fillId="2" borderId="3" xfId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10" fillId="2" borderId="7" xfId="2" applyFont="1" applyFill="1" applyBorder="1"/>
    <xf numFmtId="0" fontId="14" fillId="2" borderId="0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right"/>
    </xf>
    <xf numFmtId="0" fontId="38" fillId="0" borderId="2" xfId="0" applyFont="1" applyBorder="1"/>
    <xf numFmtId="0" fontId="38" fillId="0" borderId="1" xfId="0" applyFont="1" applyBorder="1"/>
    <xf numFmtId="0" fontId="38" fillId="0" borderId="3" xfId="0" applyFont="1" applyBorder="1"/>
    <xf numFmtId="0" fontId="38" fillId="2" borderId="22" xfId="0" applyFont="1" applyFill="1" applyBorder="1"/>
    <xf numFmtId="0" fontId="38" fillId="2" borderId="4" xfId="0" applyFont="1" applyFill="1" applyBorder="1"/>
    <xf numFmtId="0" fontId="7" fillId="2" borderId="3" xfId="2" applyFont="1" applyFill="1" applyBorder="1"/>
    <xf numFmtId="0" fontId="12" fillId="2" borderId="3" xfId="2" applyFont="1" applyFill="1" applyBorder="1"/>
    <xf numFmtId="0" fontId="34" fillId="2" borderId="3" xfId="2" applyFont="1" applyFill="1" applyBorder="1"/>
    <xf numFmtId="0" fontId="8" fillId="2" borderId="3" xfId="2" applyFont="1" applyFill="1" applyBorder="1"/>
    <xf numFmtId="0" fontId="17" fillId="0" borderId="3" xfId="2" applyFont="1" applyBorder="1"/>
    <xf numFmtId="0" fontId="39" fillId="0" borderId="3" xfId="2" applyFont="1" applyBorder="1"/>
    <xf numFmtId="0" fontId="39" fillId="0" borderId="20" xfId="2" applyFont="1" applyBorder="1"/>
    <xf numFmtId="0" fontId="16" fillId="2" borderId="3" xfId="2" applyFont="1" applyFill="1" applyBorder="1"/>
    <xf numFmtId="0" fontId="17" fillId="2" borderId="3" xfId="2" applyFont="1" applyFill="1" applyBorder="1"/>
    <xf numFmtId="0" fontId="39" fillId="2" borderId="3" xfId="2" applyFont="1" applyFill="1" applyBorder="1"/>
    <xf numFmtId="0" fontId="19" fillId="0" borderId="1" xfId="0" applyFont="1" applyBorder="1"/>
    <xf numFmtId="0" fontId="19" fillId="0" borderId="3" xfId="0" applyFont="1" applyBorder="1"/>
    <xf numFmtId="0" fontId="4" fillId="0" borderId="0" xfId="2" applyFont="1" applyAlignment="1"/>
    <xf numFmtId="0" fontId="13" fillId="2" borderId="13" xfId="1" applyFont="1" applyFill="1" applyBorder="1" applyAlignment="1">
      <alignment vertical="center"/>
    </xf>
    <xf numFmtId="0" fontId="13" fillId="2" borderId="21" xfId="1" applyFont="1" applyFill="1" applyBorder="1" applyAlignment="1">
      <alignment vertical="center"/>
    </xf>
    <xf numFmtId="0" fontId="14" fillId="2" borderId="20" xfId="1" applyFont="1" applyFill="1" applyBorder="1" applyAlignment="1">
      <alignment vertical="center"/>
    </xf>
    <xf numFmtId="0" fontId="13" fillId="2" borderId="2" xfId="2" applyFont="1" applyFill="1" applyBorder="1"/>
    <xf numFmtId="0" fontId="13" fillId="2" borderId="3" xfId="2" applyFont="1" applyFill="1" applyBorder="1"/>
    <xf numFmtId="0" fontId="14" fillId="2" borderId="3" xfId="2" applyFont="1" applyFill="1" applyBorder="1"/>
    <xf numFmtId="0" fontId="28" fillId="2" borderId="3" xfId="2" applyFont="1" applyFill="1" applyBorder="1"/>
    <xf numFmtId="0" fontId="14" fillId="2" borderId="3" xfId="2" applyFont="1" applyFill="1" applyBorder="1" applyAlignment="1">
      <alignment horizontal="right"/>
    </xf>
    <xf numFmtId="0" fontId="33" fillId="2" borderId="3" xfId="2" applyFont="1" applyFill="1" applyBorder="1"/>
    <xf numFmtId="0" fontId="3" fillId="2" borderId="13" xfId="2" applyFont="1" applyFill="1" applyBorder="1"/>
    <xf numFmtId="0" fontId="3" fillId="2" borderId="21" xfId="2" applyFont="1" applyFill="1" applyBorder="1"/>
    <xf numFmtId="0" fontId="3" fillId="2" borderId="9" xfId="2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 wrapText="1"/>
    </xf>
    <xf numFmtId="0" fontId="32" fillId="2" borderId="2" xfId="1" applyFont="1" applyFill="1" applyBorder="1"/>
    <xf numFmtId="0" fontId="28" fillId="2" borderId="3" xfId="1" applyFont="1" applyFill="1" applyBorder="1" applyAlignment="1">
      <alignment vertical="center"/>
    </xf>
    <xf numFmtId="0" fontId="40" fillId="2" borderId="13" xfId="2" applyFont="1" applyFill="1" applyBorder="1"/>
    <xf numFmtId="0" fontId="13" fillId="2" borderId="3" xfId="2" applyFont="1" applyFill="1" applyBorder="1" applyAlignment="1">
      <alignment horizontal="right"/>
    </xf>
    <xf numFmtId="0" fontId="6" fillId="2" borderId="4" xfId="2" applyFont="1" applyFill="1" applyBorder="1"/>
    <xf numFmtId="0" fontId="6" fillId="2" borderId="5" xfId="2" applyFont="1" applyFill="1" applyBorder="1"/>
    <xf numFmtId="0" fontId="6" fillId="5" borderId="10" xfId="2" applyFont="1" applyFill="1" applyBorder="1"/>
    <xf numFmtId="0" fontId="6" fillId="5" borderId="18" xfId="2" applyFont="1" applyFill="1" applyBorder="1"/>
    <xf numFmtId="0" fontId="32" fillId="2" borderId="2" xfId="1" applyFont="1" applyFill="1" applyBorder="1" applyAlignment="1">
      <alignment vertical="center"/>
    </xf>
    <xf numFmtId="0" fontId="28" fillId="2" borderId="3" xfId="1" applyFont="1" applyFill="1" applyBorder="1" applyAlignment="1">
      <alignment horizontal="right" vertical="center"/>
    </xf>
    <xf numFmtId="0" fontId="30" fillId="2" borderId="21" xfId="1" applyFont="1" applyFill="1" applyBorder="1" applyAlignment="1">
      <alignment vertical="center"/>
    </xf>
    <xf numFmtId="0" fontId="28" fillId="2" borderId="3" xfId="2" applyFont="1" applyFill="1" applyBorder="1" applyAlignment="1">
      <alignment horizontal="right"/>
    </xf>
    <xf numFmtId="0" fontId="35" fillId="3" borderId="10" xfId="2" applyFont="1" applyFill="1" applyBorder="1"/>
    <xf numFmtId="0" fontId="0" fillId="0" borderId="0" xfId="0" applyBorder="1"/>
    <xf numFmtId="0" fontId="13" fillId="2" borderId="20" xfId="2" applyFont="1" applyFill="1" applyBorder="1"/>
    <xf numFmtId="0" fontId="32" fillId="2" borderId="3" xfId="1" applyFont="1" applyFill="1" applyBorder="1" applyAlignment="1">
      <alignment vertical="center"/>
    </xf>
    <xf numFmtId="0" fontId="31" fillId="2" borderId="22" xfId="1" applyFont="1" applyFill="1" applyBorder="1"/>
    <xf numFmtId="0" fontId="17" fillId="2" borderId="17" xfId="1" applyFont="1" applyFill="1" applyBorder="1"/>
    <xf numFmtId="0" fontId="30" fillId="2" borderId="5" xfId="1" applyFont="1" applyFill="1" applyBorder="1"/>
    <xf numFmtId="0" fontId="30" fillId="2" borderId="17" xfId="1" applyFont="1" applyFill="1" applyBorder="1"/>
    <xf numFmtId="0" fontId="28" fillId="2" borderId="0" xfId="1" applyFont="1" applyFill="1" applyBorder="1" applyAlignment="1">
      <alignment vertical="center"/>
    </xf>
    <xf numFmtId="0" fontId="29" fillId="2" borderId="0" xfId="1" applyFont="1" applyFill="1" applyBorder="1"/>
    <xf numFmtId="0" fontId="18" fillId="0" borderId="30" xfId="0" applyFont="1" applyBorder="1" applyAlignment="1">
      <alignment wrapText="1"/>
    </xf>
    <xf numFmtId="0" fontId="29" fillId="0" borderId="1" xfId="2" applyFont="1" applyBorder="1"/>
    <xf numFmtId="0" fontId="41" fillId="0" borderId="0" xfId="2" applyFont="1"/>
    <xf numFmtId="0" fontId="42" fillId="6" borderId="37" xfId="2" applyFont="1" applyFill="1" applyBorder="1" applyAlignment="1">
      <alignment wrapText="1"/>
    </xf>
    <xf numFmtId="0" fontId="1" fillId="0" borderId="6" xfId="2" applyBorder="1"/>
    <xf numFmtId="0" fontId="1" fillId="0" borderId="38" xfId="2" applyBorder="1"/>
    <xf numFmtId="0" fontId="1" fillId="0" borderId="1" xfId="2" applyBorder="1"/>
    <xf numFmtId="0" fontId="1" fillId="6" borderId="38" xfId="2" applyFill="1" applyBorder="1"/>
    <xf numFmtId="0" fontId="1" fillId="6" borderId="14" xfId="2" applyFill="1" applyBorder="1" applyAlignment="1">
      <alignment horizontal="right"/>
    </xf>
    <xf numFmtId="0" fontId="1" fillId="0" borderId="31" xfId="2" applyBorder="1" applyAlignment="1">
      <alignment horizontal="right"/>
    </xf>
    <xf numFmtId="0" fontId="40" fillId="5" borderId="10" xfId="2" applyFont="1" applyFill="1" applyBorder="1"/>
    <xf numFmtId="0" fontId="1" fillId="0" borderId="0" xfId="2" applyFont="1"/>
    <xf numFmtId="0" fontId="35" fillId="2" borderId="3" xfId="2" applyFont="1" applyFill="1" applyBorder="1"/>
    <xf numFmtId="0" fontId="1" fillId="0" borderId="0" xfId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/>
    </xf>
    <xf numFmtId="0" fontId="28" fillId="2" borderId="5" xfId="2" applyFont="1" applyFill="1" applyBorder="1"/>
    <xf numFmtId="0" fontId="40" fillId="2" borderId="1" xfId="2" applyFont="1" applyFill="1" applyBorder="1"/>
    <xf numFmtId="0" fontId="40" fillId="2" borderId="2" xfId="2" applyFont="1" applyFill="1" applyBorder="1"/>
    <xf numFmtId="0" fontId="40" fillId="2" borderId="1" xfId="2" applyFont="1" applyFill="1" applyBorder="1" applyAlignment="1">
      <alignment horizontal="right"/>
    </xf>
    <xf numFmtId="0" fontId="12" fillId="2" borderId="2" xfId="2" applyFont="1" applyFill="1" applyBorder="1" applyAlignment="1">
      <alignment horizontal="center"/>
    </xf>
    <xf numFmtId="0" fontId="1" fillId="0" borderId="0" xfId="2" applyAlignment="1"/>
    <xf numFmtId="0" fontId="30" fillId="0" borderId="1" xfId="2" applyFont="1" applyBorder="1" applyAlignment="1">
      <alignment horizontal="center"/>
    </xf>
    <xf numFmtId="0" fontId="13" fillId="2" borderId="2" xfId="1" applyFont="1" applyFill="1" applyBorder="1" applyAlignment="1">
      <alignment horizontal="center" vertical="center"/>
    </xf>
    <xf numFmtId="0" fontId="19" fillId="2" borderId="4" xfId="0" applyFont="1" applyFill="1" applyBorder="1"/>
    <xf numFmtId="0" fontId="19" fillId="2" borderId="5" xfId="0" applyFont="1" applyFill="1" applyBorder="1"/>
    <xf numFmtId="0" fontId="13" fillId="2" borderId="5" xfId="2" applyFont="1" applyFill="1" applyBorder="1"/>
    <xf numFmtId="0" fontId="30" fillId="2" borderId="22" xfId="1" applyFont="1" applyFill="1" applyBorder="1" applyAlignment="1">
      <alignment horizontal="center"/>
    </xf>
    <xf numFmtId="0" fontId="15" fillId="2" borderId="4" xfId="2" applyFont="1" applyFill="1" applyBorder="1"/>
    <xf numFmtId="0" fontId="40" fillId="2" borderId="22" xfId="2" applyFont="1" applyFill="1" applyBorder="1"/>
    <xf numFmtId="0" fontId="40" fillId="2" borderId="4" xfId="2" applyFont="1" applyFill="1" applyBorder="1"/>
    <xf numFmtId="0" fontId="7" fillId="5" borderId="39" xfId="2" applyFont="1" applyFill="1" applyBorder="1"/>
    <xf numFmtId="0" fontId="43" fillId="0" borderId="8" xfId="2" applyFont="1" applyBorder="1"/>
    <xf numFmtId="0" fontId="43" fillId="0" borderId="0" xfId="2" applyFont="1"/>
    <xf numFmtId="0" fontId="30" fillId="2" borderId="2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14" fillId="2" borderId="0" xfId="2" applyFont="1" applyFill="1" applyBorder="1"/>
    <xf numFmtId="0" fontId="3" fillId="2" borderId="26" xfId="2" applyFont="1" applyFill="1" applyBorder="1"/>
    <xf numFmtId="0" fontId="8" fillId="2" borderId="28" xfId="2" applyFont="1" applyFill="1" applyBorder="1"/>
    <xf numFmtId="0" fontId="28" fillId="2" borderId="7" xfId="2" applyFont="1" applyFill="1" applyBorder="1"/>
    <xf numFmtId="0" fontId="28" fillId="2" borderId="20" xfId="2" applyFont="1" applyFill="1" applyBorder="1" applyAlignment="1">
      <alignment horizontal="right"/>
    </xf>
  </cellXfs>
  <cellStyles count="3">
    <cellStyle name="Normál" xfId="0" builtinId="0"/>
    <cellStyle name="Normál_Koncepció-Bevételek és kiadások tervezése 2001-2003" xfId="1"/>
    <cellStyle name="Normál_Másolat -  Költségvetés- Bevételek és kiadások tervezése 2001-200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áblázat2" displayName="Táblázat2" ref="A96:B98" totalsRowShown="0">
  <autoFilter ref="A96:B98"/>
  <tableColumns count="2">
    <tableColumn id="1" name="Központi, irányítószervi támogatás bevételek és kiadások egyenlege:" dataCellStyle="Normál_Másolat -  Költségvetés- Bevételek és kiadások tervezése 2001-2003"/>
    <tableColumn id="2" name="Oszlop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2:B90"/>
  <sheetViews>
    <sheetView tabSelected="1" workbookViewId="0">
      <selection activeCell="A2" sqref="A2"/>
    </sheetView>
  </sheetViews>
  <sheetFormatPr defaultRowHeight="12.75" x14ac:dyDescent="0.2"/>
  <cols>
    <col min="1" max="1" width="63.85546875" customWidth="1"/>
    <col min="2" max="2" width="17.42578125" customWidth="1"/>
  </cols>
  <sheetData>
    <row r="2" spans="1:2" x14ac:dyDescent="0.2">
      <c r="A2" s="6" t="s">
        <v>243</v>
      </c>
      <c r="B2" s="7"/>
    </row>
    <row r="3" spans="1:2" x14ac:dyDescent="0.2">
      <c r="A3" s="1" t="s">
        <v>221</v>
      </c>
      <c r="B3" s="6"/>
    </row>
    <row r="4" spans="1:2" x14ac:dyDescent="0.2">
      <c r="A4" s="6"/>
      <c r="B4" s="6"/>
    </row>
    <row r="5" spans="1:2" ht="15.75" x14ac:dyDescent="0.25">
      <c r="A5" s="233" t="s">
        <v>195</v>
      </c>
      <c r="B5" s="233"/>
    </row>
    <row r="6" spans="1:2" x14ac:dyDescent="0.2">
      <c r="A6" s="6"/>
      <c r="B6" s="6"/>
    </row>
    <row r="7" spans="1:2" ht="15" x14ac:dyDescent="0.2">
      <c r="A7" s="211"/>
      <c r="B7" s="121"/>
    </row>
    <row r="8" spans="1:2" ht="15.75" thickBot="1" x14ac:dyDescent="0.25">
      <c r="A8" s="6"/>
      <c r="B8" s="121" t="s">
        <v>12</v>
      </c>
    </row>
    <row r="9" spans="1:2" ht="29.25" thickBot="1" x14ac:dyDescent="0.25">
      <c r="A9" s="103" t="s">
        <v>0</v>
      </c>
      <c r="B9" s="104" t="s">
        <v>87</v>
      </c>
    </row>
    <row r="10" spans="1:2" ht="14.25" x14ac:dyDescent="0.2">
      <c r="A10" s="163" t="s">
        <v>124</v>
      </c>
      <c r="B10" s="164">
        <f>SUM(B12:B24)</f>
        <v>122447</v>
      </c>
    </row>
    <row r="11" spans="1:2" ht="15" x14ac:dyDescent="0.25">
      <c r="A11" s="176" t="s">
        <v>125</v>
      </c>
      <c r="B11" s="177">
        <f>SUM(B12:B21)</f>
        <v>79242</v>
      </c>
    </row>
    <row r="12" spans="1:2" ht="15" x14ac:dyDescent="0.25">
      <c r="A12" s="95" t="s">
        <v>126</v>
      </c>
      <c r="B12" s="90">
        <v>10638</v>
      </c>
    </row>
    <row r="13" spans="1:2" ht="14.25" x14ac:dyDescent="0.2">
      <c r="A13" s="212" t="s">
        <v>217</v>
      </c>
      <c r="B13" s="139">
        <v>28</v>
      </c>
    </row>
    <row r="14" spans="1:2" ht="15" x14ac:dyDescent="0.25">
      <c r="A14" s="95" t="s">
        <v>127</v>
      </c>
      <c r="B14" s="89">
        <v>16880</v>
      </c>
    </row>
    <row r="15" spans="1:2" ht="14.25" x14ac:dyDescent="0.2">
      <c r="A15" s="212" t="s">
        <v>217</v>
      </c>
      <c r="B15" s="139">
        <v>-496</v>
      </c>
    </row>
    <row r="16" spans="1:2" ht="15" x14ac:dyDescent="0.25">
      <c r="A16" s="95" t="s">
        <v>128</v>
      </c>
      <c r="B16" s="89">
        <v>26288</v>
      </c>
    </row>
    <row r="17" spans="1:2" ht="14.25" x14ac:dyDescent="0.2">
      <c r="A17" s="212" t="s">
        <v>217</v>
      </c>
      <c r="B17" s="139">
        <v>1281</v>
      </c>
    </row>
    <row r="18" spans="1:2" ht="15" x14ac:dyDescent="0.25">
      <c r="A18" s="95" t="s">
        <v>129</v>
      </c>
      <c r="B18" s="89">
        <v>1200</v>
      </c>
    </row>
    <row r="19" spans="1:2" ht="15" x14ac:dyDescent="0.25">
      <c r="A19" s="95" t="s">
        <v>130</v>
      </c>
      <c r="B19" s="90">
        <v>26101</v>
      </c>
    </row>
    <row r="20" spans="1:2" ht="14.25" x14ac:dyDescent="0.2">
      <c r="A20" s="212" t="s">
        <v>217</v>
      </c>
      <c r="B20" s="139">
        <v>-2750</v>
      </c>
    </row>
    <row r="21" spans="1:2" ht="15" x14ac:dyDescent="0.2">
      <c r="A21" s="22" t="s">
        <v>131</v>
      </c>
      <c r="B21" s="90">
        <v>72</v>
      </c>
    </row>
    <row r="22" spans="1:2" ht="15" x14ac:dyDescent="0.2">
      <c r="A22" s="184" t="s">
        <v>132</v>
      </c>
      <c r="B22" s="177"/>
    </row>
    <row r="23" spans="1:2" ht="15" x14ac:dyDescent="0.25">
      <c r="A23" s="176" t="s">
        <v>133</v>
      </c>
      <c r="B23" s="177">
        <v>41906</v>
      </c>
    </row>
    <row r="24" spans="1:2" ht="14.25" x14ac:dyDescent="0.2">
      <c r="A24" s="232" t="s">
        <v>217</v>
      </c>
      <c r="B24" s="139">
        <v>1299</v>
      </c>
    </row>
    <row r="25" spans="1:2" ht="14.25" x14ac:dyDescent="0.2">
      <c r="A25" s="232"/>
      <c r="B25" s="139"/>
    </row>
    <row r="26" spans="1:2" ht="14.25" x14ac:dyDescent="0.2">
      <c r="A26" s="96" t="s">
        <v>134</v>
      </c>
      <c r="B26" s="139">
        <f>SUM(A27:B28)</f>
        <v>13072</v>
      </c>
    </row>
    <row r="27" spans="1:2" ht="15" x14ac:dyDescent="0.2">
      <c r="A27" s="94" t="s">
        <v>135</v>
      </c>
      <c r="B27" s="90"/>
    </row>
    <row r="28" spans="1:2" ht="15" x14ac:dyDescent="0.2">
      <c r="A28" s="94" t="s">
        <v>136</v>
      </c>
      <c r="B28" s="177">
        <v>13072</v>
      </c>
    </row>
    <row r="29" spans="1:2" ht="15" x14ac:dyDescent="0.2">
      <c r="A29" s="94"/>
      <c r="B29" s="177"/>
    </row>
    <row r="30" spans="1:2" ht="14.25" x14ac:dyDescent="0.2">
      <c r="A30" s="129" t="s">
        <v>137</v>
      </c>
      <c r="B30" s="139">
        <f>SUM(B31,B33,B38)</f>
        <v>4766</v>
      </c>
    </row>
    <row r="31" spans="1:2" ht="15" x14ac:dyDescent="0.2">
      <c r="A31" s="94" t="s">
        <v>139</v>
      </c>
      <c r="B31" s="177">
        <v>700</v>
      </c>
    </row>
    <row r="32" spans="1:2" ht="15" x14ac:dyDescent="0.2">
      <c r="A32" s="92" t="s">
        <v>241</v>
      </c>
      <c r="B32" s="90">
        <v>700</v>
      </c>
    </row>
    <row r="33" spans="1:2" ht="15" x14ac:dyDescent="0.2">
      <c r="A33" s="94" t="s">
        <v>142</v>
      </c>
      <c r="B33" s="177">
        <f>SUM(B35:B37)</f>
        <v>3646</v>
      </c>
    </row>
    <row r="34" spans="1:2" ht="15" x14ac:dyDescent="0.2">
      <c r="A34" s="22" t="s">
        <v>143</v>
      </c>
      <c r="B34" s="90">
        <v>2896</v>
      </c>
    </row>
    <row r="35" spans="1:2" ht="15" x14ac:dyDescent="0.2">
      <c r="A35" s="22" t="s">
        <v>144</v>
      </c>
      <c r="B35" s="90">
        <v>2000</v>
      </c>
    </row>
    <row r="36" spans="1:2" ht="14.25" x14ac:dyDescent="0.2">
      <c r="A36" s="221" t="s">
        <v>217</v>
      </c>
      <c r="B36" s="139">
        <v>896</v>
      </c>
    </row>
    <row r="37" spans="1:2" ht="15" x14ac:dyDescent="0.2">
      <c r="A37" s="22" t="s">
        <v>145</v>
      </c>
      <c r="B37" s="90">
        <v>750</v>
      </c>
    </row>
    <row r="38" spans="1:2" ht="15" x14ac:dyDescent="0.2">
      <c r="A38" s="94" t="s">
        <v>146</v>
      </c>
      <c r="B38" s="185">
        <v>420</v>
      </c>
    </row>
    <row r="39" spans="1:2" ht="15" x14ac:dyDescent="0.2">
      <c r="A39" s="94"/>
      <c r="B39" s="185"/>
    </row>
    <row r="40" spans="1:2" ht="14.25" x14ac:dyDescent="0.2">
      <c r="A40" s="129" t="s">
        <v>153</v>
      </c>
      <c r="B40" s="139">
        <f>SUM(B41:B48)</f>
        <v>2827</v>
      </c>
    </row>
    <row r="41" spans="1:2" ht="15" x14ac:dyDescent="0.2">
      <c r="A41" s="22" t="s">
        <v>147</v>
      </c>
      <c r="B41" s="90">
        <v>40</v>
      </c>
    </row>
    <row r="42" spans="1:2" ht="15" x14ac:dyDescent="0.25">
      <c r="A42" s="95" t="s">
        <v>148</v>
      </c>
      <c r="B42" s="90">
        <v>200</v>
      </c>
    </row>
    <row r="43" spans="1:2" ht="14.25" x14ac:dyDescent="0.2">
      <c r="A43" s="212" t="s">
        <v>217</v>
      </c>
      <c r="B43" s="139">
        <v>594</v>
      </c>
    </row>
    <row r="44" spans="1:2" ht="15" x14ac:dyDescent="0.2">
      <c r="A44" s="22" t="s">
        <v>149</v>
      </c>
      <c r="B44" s="90">
        <v>550</v>
      </c>
    </row>
    <row r="45" spans="1:2" ht="14.25" x14ac:dyDescent="0.2">
      <c r="A45" s="221" t="s">
        <v>217</v>
      </c>
      <c r="B45" s="139">
        <v>570</v>
      </c>
    </row>
    <row r="46" spans="1:2" ht="15" x14ac:dyDescent="0.25">
      <c r="A46" s="95" t="s">
        <v>150</v>
      </c>
      <c r="B46" s="90">
        <v>836</v>
      </c>
    </row>
    <row r="47" spans="1:2" ht="15" x14ac:dyDescent="0.25">
      <c r="A47" s="95" t="s">
        <v>151</v>
      </c>
      <c r="B47" s="90">
        <v>2</v>
      </c>
    </row>
    <row r="48" spans="1:2" ht="15.75" thickBot="1" x14ac:dyDescent="0.25">
      <c r="A48" s="130" t="s">
        <v>152</v>
      </c>
      <c r="B48" s="165">
        <v>35</v>
      </c>
    </row>
    <row r="49" spans="1:2" ht="15.75" customHeight="1" x14ac:dyDescent="0.25">
      <c r="A49" s="196"/>
      <c r="B49" s="197"/>
    </row>
    <row r="50" spans="1:2" ht="15.75" customHeight="1" x14ac:dyDescent="0.25">
      <c r="A50" s="196"/>
      <c r="B50" s="197"/>
    </row>
    <row r="51" spans="1:2" ht="15.75" customHeight="1" x14ac:dyDescent="0.25">
      <c r="A51" s="196"/>
      <c r="B51" s="197"/>
    </row>
    <row r="52" spans="1:2" ht="15" x14ac:dyDescent="0.2">
      <c r="A52" s="91"/>
      <c r="B52" s="91"/>
    </row>
    <row r="53" spans="1:2" ht="15.75" thickBot="1" x14ac:dyDescent="0.25">
      <c r="A53" s="91"/>
      <c r="B53" s="52"/>
    </row>
    <row r="54" spans="1:2" ht="29.25" thickBot="1" x14ac:dyDescent="0.25">
      <c r="A54" s="103" t="s">
        <v>0</v>
      </c>
      <c r="B54" s="104" t="s">
        <v>87</v>
      </c>
    </row>
    <row r="55" spans="1:2" ht="14.25" x14ac:dyDescent="0.2">
      <c r="A55" s="163" t="s">
        <v>154</v>
      </c>
      <c r="B55" s="186">
        <v>1200</v>
      </c>
    </row>
    <row r="56" spans="1:2" ht="15" customHeight="1" x14ac:dyDescent="0.25">
      <c r="A56" s="94" t="s">
        <v>156</v>
      </c>
      <c r="B56" s="98"/>
    </row>
    <row r="57" spans="1:2" ht="15" customHeight="1" x14ac:dyDescent="0.25">
      <c r="A57" s="94" t="s">
        <v>157</v>
      </c>
      <c r="B57" s="99"/>
    </row>
    <row r="58" spans="1:2" ht="15" customHeight="1" x14ac:dyDescent="0.2">
      <c r="A58" s="221" t="s">
        <v>217</v>
      </c>
      <c r="B58" s="100">
        <v>1200</v>
      </c>
    </row>
    <row r="59" spans="1:2" ht="15" customHeight="1" x14ac:dyDescent="0.25">
      <c r="A59" s="94" t="s">
        <v>158</v>
      </c>
      <c r="B59" s="99"/>
    </row>
    <row r="60" spans="1:2" ht="15" customHeight="1" x14ac:dyDescent="0.25">
      <c r="A60" s="92"/>
      <c r="B60" s="99"/>
    </row>
    <row r="61" spans="1:2" ht="15" customHeight="1" x14ac:dyDescent="0.2">
      <c r="A61" s="129" t="s">
        <v>155</v>
      </c>
      <c r="B61" s="100">
        <v>210</v>
      </c>
    </row>
    <row r="62" spans="1:2" ht="15" customHeight="1" x14ac:dyDescent="0.2">
      <c r="A62" s="94" t="s">
        <v>159</v>
      </c>
      <c r="B62" s="191">
        <v>210</v>
      </c>
    </row>
    <row r="63" spans="1:2" ht="15" customHeight="1" x14ac:dyDescent="0.2">
      <c r="A63" s="94" t="s">
        <v>160</v>
      </c>
      <c r="B63" s="102"/>
    </row>
    <row r="64" spans="1:2" ht="15" customHeight="1" x14ac:dyDescent="0.2">
      <c r="A64" s="22"/>
      <c r="B64" s="102"/>
    </row>
    <row r="65" spans="1:2" ht="15" customHeight="1" x14ac:dyDescent="0.2">
      <c r="A65" s="129" t="s">
        <v>161</v>
      </c>
      <c r="B65" s="102"/>
    </row>
    <row r="66" spans="1:2" ht="15" x14ac:dyDescent="0.25">
      <c r="A66" s="94" t="s">
        <v>162</v>
      </c>
      <c r="B66" s="99"/>
    </row>
    <row r="67" spans="1:2" ht="15" x14ac:dyDescent="0.25">
      <c r="A67" s="94"/>
      <c r="B67" s="98"/>
    </row>
    <row r="68" spans="1:2" ht="14.25" x14ac:dyDescent="0.2">
      <c r="A68" s="129" t="s">
        <v>163</v>
      </c>
      <c r="B68" s="100">
        <v>28829</v>
      </c>
    </row>
    <row r="69" spans="1:2" ht="15" customHeight="1" x14ac:dyDescent="0.25">
      <c r="A69" s="94" t="s">
        <v>164</v>
      </c>
      <c r="B69" s="98"/>
    </row>
    <row r="70" spans="1:2" ht="15" customHeight="1" x14ac:dyDescent="0.2">
      <c r="A70" s="22" t="s">
        <v>165</v>
      </c>
      <c r="B70" s="102"/>
    </row>
    <row r="71" spans="1:2" ht="15" customHeight="1" x14ac:dyDescent="0.25">
      <c r="A71" s="22" t="s">
        <v>166</v>
      </c>
      <c r="B71" s="99"/>
    </row>
    <row r="72" spans="1:2" ht="15" customHeight="1" x14ac:dyDescent="0.2">
      <c r="A72" s="94" t="s">
        <v>167</v>
      </c>
      <c r="B72" s="100"/>
    </row>
    <row r="73" spans="1:2" ht="15" customHeight="1" x14ac:dyDescent="0.25">
      <c r="A73" s="176" t="s">
        <v>168</v>
      </c>
      <c r="B73" s="101">
        <v>7452</v>
      </c>
    </row>
    <row r="74" spans="1:2" ht="15" customHeight="1" x14ac:dyDescent="0.25">
      <c r="A74" s="95" t="s">
        <v>169</v>
      </c>
      <c r="B74" s="102">
        <v>7452</v>
      </c>
    </row>
    <row r="75" spans="1:2" ht="15" customHeight="1" x14ac:dyDescent="0.25">
      <c r="A75" s="176" t="s">
        <v>170</v>
      </c>
      <c r="B75" s="102"/>
    </row>
    <row r="76" spans="1:2" ht="15" customHeight="1" x14ac:dyDescent="0.25">
      <c r="A76" s="94" t="s">
        <v>171</v>
      </c>
      <c r="B76" s="98">
        <v>21195</v>
      </c>
    </row>
    <row r="77" spans="1:2" ht="16.5" customHeight="1" thickBot="1" x14ac:dyDescent="0.25">
      <c r="A77" s="225" t="s">
        <v>217</v>
      </c>
      <c r="B77" s="194">
        <v>182</v>
      </c>
    </row>
    <row r="78" spans="1:2" ht="15.75" customHeight="1" thickBot="1" x14ac:dyDescent="0.3">
      <c r="A78" s="193" t="s">
        <v>172</v>
      </c>
      <c r="B78" s="195">
        <f>SUM(B10,B26,B30,B40,B55,B61,B65,B68)</f>
        <v>173351</v>
      </c>
    </row>
    <row r="79" spans="1:2" x14ac:dyDescent="0.2">
      <c r="A79" s="20"/>
      <c r="B79" s="20"/>
    </row>
    <row r="80" spans="1:2" x14ac:dyDescent="0.2">
      <c r="A80" s="20"/>
      <c r="B80" s="20"/>
    </row>
    <row r="81" spans="1:2" x14ac:dyDescent="0.2">
      <c r="A81" s="20"/>
      <c r="B81" s="20"/>
    </row>
    <row r="82" spans="1:2" x14ac:dyDescent="0.2">
      <c r="A82" s="20"/>
      <c r="B82" s="20"/>
    </row>
    <row r="83" spans="1:2" x14ac:dyDescent="0.2">
      <c r="A83" s="20"/>
      <c r="B83" s="20"/>
    </row>
    <row r="84" spans="1:2" x14ac:dyDescent="0.2">
      <c r="A84" s="20"/>
      <c r="B84" s="20"/>
    </row>
    <row r="85" spans="1:2" x14ac:dyDescent="0.2">
      <c r="A85" s="20"/>
      <c r="B85" s="20"/>
    </row>
    <row r="86" spans="1:2" x14ac:dyDescent="0.2">
      <c r="A86" s="20"/>
      <c r="B86" s="20"/>
    </row>
    <row r="87" spans="1:2" x14ac:dyDescent="0.2">
      <c r="A87" s="20"/>
      <c r="B87" s="20"/>
    </row>
    <row r="88" spans="1:2" x14ac:dyDescent="0.2">
      <c r="A88" s="20"/>
      <c r="B88" s="20"/>
    </row>
    <row r="89" spans="1:2" x14ac:dyDescent="0.2">
      <c r="A89" s="20"/>
      <c r="B89" s="20"/>
    </row>
    <row r="90" spans="1:2" x14ac:dyDescent="0.2">
      <c r="A90" s="20"/>
      <c r="B90" s="20"/>
    </row>
  </sheetData>
  <mergeCells count="1">
    <mergeCell ref="A5:B5"/>
  </mergeCells>
  <phoneticPr fontId="0" type="noConversion"/>
  <pageMargins left="0.75" right="0.75" top="1" bottom="1" header="0.5" footer="0.5"/>
  <pageSetup paperSize="9" orientation="portrait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2:B89"/>
  <sheetViews>
    <sheetView workbookViewId="0">
      <selection activeCell="A2" sqref="A2"/>
    </sheetView>
  </sheetViews>
  <sheetFormatPr defaultRowHeight="12.75" x14ac:dyDescent="0.2"/>
  <cols>
    <col min="1" max="1" width="63.85546875" customWidth="1"/>
    <col min="2" max="2" width="17.42578125" customWidth="1"/>
  </cols>
  <sheetData>
    <row r="2" spans="1:2" x14ac:dyDescent="0.2">
      <c r="A2" s="120" t="s">
        <v>244</v>
      </c>
    </row>
    <row r="3" spans="1:2" x14ac:dyDescent="0.2">
      <c r="A3" s="1" t="s">
        <v>222</v>
      </c>
      <c r="B3" s="7"/>
    </row>
    <row r="4" spans="1:2" x14ac:dyDescent="0.2">
      <c r="A4" s="6"/>
      <c r="B4" s="6"/>
    </row>
    <row r="5" spans="1:2" ht="15.75" x14ac:dyDescent="0.25">
      <c r="A5" s="233" t="s">
        <v>196</v>
      </c>
      <c r="B5" s="233"/>
    </row>
    <row r="6" spans="1:2" x14ac:dyDescent="0.2">
      <c r="A6" s="6"/>
      <c r="B6" s="6"/>
    </row>
    <row r="7" spans="1:2" ht="15" x14ac:dyDescent="0.2">
      <c r="A7" s="6"/>
      <c r="B7" s="121"/>
    </row>
    <row r="8" spans="1:2" ht="15.75" thickBot="1" x14ac:dyDescent="0.25">
      <c r="A8" s="6"/>
      <c r="B8" s="121" t="s">
        <v>12</v>
      </c>
    </row>
    <row r="9" spans="1:2" ht="29.25" thickBot="1" x14ac:dyDescent="0.25">
      <c r="A9" s="103" t="s">
        <v>0</v>
      </c>
      <c r="B9" s="104" t="s">
        <v>87</v>
      </c>
    </row>
    <row r="10" spans="1:2" ht="14.25" x14ac:dyDescent="0.2">
      <c r="A10" s="163" t="s">
        <v>124</v>
      </c>
      <c r="B10" s="164">
        <f>SUM(B11,B22,B23,B24)</f>
        <v>122447</v>
      </c>
    </row>
    <row r="11" spans="1:2" ht="15" x14ac:dyDescent="0.25">
      <c r="A11" s="176" t="s">
        <v>125</v>
      </c>
      <c r="B11" s="177">
        <f>SUM(B12:B21)</f>
        <v>79242</v>
      </c>
    </row>
    <row r="12" spans="1:2" ht="15" x14ac:dyDescent="0.25">
      <c r="A12" s="95" t="s">
        <v>126</v>
      </c>
      <c r="B12" s="90">
        <v>10638</v>
      </c>
    </row>
    <row r="13" spans="1:2" ht="14.25" x14ac:dyDescent="0.2">
      <c r="A13" s="212" t="s">
        <v>217</v>
      </c>
      <c r="B13" s="139">
        <v>28</v>
      </c>
    </row>
    <row r="14" spans="1:2" ht="15" x14ac:dyDescent="0.25">
      <c r="A14" s="95" t="s">
        <v>127</v>
      </c>
      <c r="B14" s="89">
        <v>16880</v>
      </c>
    </row>
    <row r="15" spans="1:2" ht="14.25" x14ac:dyDescent="0.2">
      <c r="A15" s="212" t="s">
        <v>217</v>
      </c>
      <c r="B15" s="139">
        <v>-496</v>
      </c>
    </row>
    <row r="16" spans="1:2" ht="15" x14ac:dyDescent="0.25">
      <c r="A16" s="95" t="s">
        <v>128</v>
      </c>
      <c r="B16" s="89">
        <v>26288</v>
      </c>
    </row>
    <row r="17" spans="1:2" ht="14.25" x14ac:dyDescent="0.2">
      <c r="A17" s="212" t="s">
        <v>217</v>
      </c>
      <c r="B17" s="139">
        <v>1281</v>
      </c>
    </row>
    <row r="18" spans="1:2" ht="15" x14ac:dyDescent="0.25">
      <c r="A18" s="95" t="s">
        <v>129</v>
      </c>
      <c r="B18" s="89">
        <v>1200</v>
      </c>
    </row>
    <row r="19" spans="1:2" ht="15" x14ac:dyDescent="0.25">
      <c r="A19" s="95" t="s">
        <v>130</v>
      </c>
      <c r="B19" s="90">
        <v>26101</v>
      </c>
    </row>
    <row r="20" spans="1:2" ht="14.25" x14ac:dyDescent="0.2">
      <c r="A20" s="212" t="s">
        <v>217</v>
      </c>
      <c r="B20" s="139">
        <v>-2750</v>
      </c>
    </row>
    <row r="21" spans="1:2" ht="15" x14ac:dyDescent="0.2">
      <c r="A21" s="22" t="s">
        <v>131</v>
      </c>
      <c r="B21" s="90">
        <v>72</v>
      </c>
    </row>
    <row r="22" spans="1:2" ht="15" x14ac:dyDescent="0.2">
      <c r="A22" s="184" t="s">
        <v>132</v>
      </c>
      <c r="B22" s="177"/>
    </row>
    <row r="23" spans="1:2" ht="15" x14ac:dyDescent="0.25">
      <c r="A23" s="176" t="s">
        <v>133</v>
      </c>
      <c r="B23" s="177">
        <v>41906</v>
      </c>
    </row>
    <row r="24" spans="1:2" ht="14.25" x14ac:dyDescent="0.2">
      <c r="A24" s="232" t="s">
        <v>217</v>
      </c>
      <c r="B24" s="139">
        <v>1299</v>
      </c>
    </row>
    <row r="25" spans="1:2" ht="14.25" x14ac:dyDescent="0.2">
      <c r="A25" s="96" t="s">
        <v>134</v>
      </c>
      <c r="B25" s="139">
        <v>13072</v>
      </c>
    </row>
    <row r="26" spans="1:2" ht="15" x14ac:dyDescent="0.2">
      <c r="A26" s="94" t="s">
        <v>135</v>
      </c>
      <c r="B26" s="90"/>
    </row>
    <row r="27" spans="1:2" ht="15" x14ac:dyDescent="0.2">
      <c r="A27" s="94" t="s">
        <v>136</v>
      </c>
      <c r="B27" s="177">
        <v>13072</v>
      </c>
    </row>
    <row r="28" spans="1:2" ht="15" x14ac:dyDescent="0.2">
      <c r="A28" s="221"/>
      <c r="B28" s="177"/>
    </row>
    <row r="29" spans="1:2" ht="14.25" x14ac:dyDescent="0.2">
      <c r="A29" s="129" t="s">
        <v>137</v>
      </c>
      <c r="B29" s="139">
        <f>SUM(B31,B33,B38)</f>
        <v>4766</v>
      </c>
    </row>
    <row r="30" spans="1:2" ht="15" x14ac:dyDescent="0.2">
      <c r="A30" s="94" t="s">
        <v>138</v>
      </c>
      <c r="B30" s="177"/>
    </row>
    <row r="31" spans="1:2" ht="15" x14ac:dyDescent="0.2">
      <c r="A31" s="94" t="s">
        <v>139</v>
      </c>
      <c r="B31" s="177">
        <v>700</v>
      </c>
    </row>
    <row r="32" spans="1:2" ht="15" x14ac:dyDescent="0.2">
      <c r="A32" s="92" t="s">
        <v>141</v>
      </c>
      <c r="B32" s="90">
        <v>700</v>
      </c>
    </row>
    <row r="33" spans="1:2" ht="15" x14ac:dyDescent="0.2">
      <c r="A33" s="94" t="s">
        <v>142</v>
      </c>
      <c r="B33" s="177">
        <v>3646</v>
      </c>
    </row>
    <row r="34" spans="1:2" ht="15" x14ac:dyDescent="0.2">
      <c r="A34" s="22" t="s">
        <v>143</v>
      </c>
      <c r="B34" s="90">
        <v>2000</v>
      </c>
    </row>
    <row r="35" spans="1:2" ht="15" x14ac:dyDescent="0.2">
      <c r="A35" s="22" t="s">
        <v>144</v>
      </c>
      <c r="B35" s="90">
        <v>2000</v>
      </c>
    </row>
    <row r="36" spans="1:2" ht="14.25" x14ac:dyDescent="0.2">
      <c r="A36" s="221" t="s">
        <v>217</v>
      </c>
      <c r="B36" s="139">
        <v>896</v>
      </c>
    </row>
    <row r="37" spans="1:2" ht="15" x14ac:dyDescent="0.2">
      <c r="A37" s="22" t="s">
        <v>145</v>
      </c>
      <c r="B37" s="90">
        <v>750</v>
      </c>
    </row>
    <row r="38" spans="1:2" ht="15" x14ac:dyDescent="0.2">
      <c r="A38" s="94" t="s">
        <v>146</v>
      </c>
      <c r="B38" s="185">
        <v>420</v>
      </c>
    </row>
    <row r="39" spans="1:2" ht="15" x14ac:dyDescent="0.2">
      <c r="A39" s="94"/>
      <c r="B39" s="185"/>
    </row>
    <row r="40" spans="1:2" ht="14.25" x14ac:dyDescent="0.2">
      <c r="A40" s="129" t="s">
        <v>153</v>
      </c>
      <c r="B40" s="139">
        <f>SUM(B41:B47)</f>
        <v>2233</v>
      </c>
    </row>
    <row r="41" spans="1:2" ht="15" x14ac:dyDescent="0.2">
      <c r="A41" s="22" t="s">
        <v>147</v>
      </c>
      <c r="B41" s="90">
        <v>40</v>
      </c>
    </row>
    <row r="42" spans="1:2" ht="15" x14ac:dyDescent="0.25">
      <c r="A42" s="95" t="s">
        <v>148</v>
      </c>
      <c r="B42" s="90">
        <v>200</v>
      </c>
    </row>
    <row r="43" spans="1:2" ht="15" x14ac:dyDescent="0.2">
      <c r="A43" s="22" t="s">
        <v>149</v>
      </c>
      <c r="B43" s="90">
        <v>550</v>
      </c>
    </row>
    <row r="44" spans="1:2" ht="14.25" x14ac:dyDescent="0.2">
      <c r="A44" s="221" t="s">
        <v>217</v>
      </c>
      <c r="B44" s="139">
        <v>570</v>
      </c>
    </row>
    <row r="45" spans="1:2" ht="15" x14ac:dyDescent="0.25">
      <c r="A45" s="95" t="s">
        <v>150</v>
      </c>
      <c r="B45" s="90">
        <v>836</v>
      </c>
    </row>
    <row r="46" spans="1:2" ht="15" x14ac:dyDescent="0.25">
      <c r="A46" s="95" t="s">
        <v>151</v>
      </c>
      <c r="B46" s="90">
        <v>2</v>
      </c>
    </row>
    <row r="47" spans="1:2" ht="15.75" thickBot="1" x14ac:dyDescent="0.25">
      <c r="A47" s="130" t="s">
        <v>152</v>
      </c>
      <c r="B47" s="165">
        <v>35</v>
      </c>
    </row>
    <row r="48" spans="1:2" ht="15.75" customHeight="1" x14ac:dyDescent="0.25">
      <c r="A48" s="196"/>
      <c r="B48" s="197"/>
    </row>
    <row r="49" spans="1:2" ht="15.75" customHeight="1" x14ac:dyDescent="0.25">
      <c r="A49" s="196"/>
      <c r="B49" s="197"/>
    </row>
    <row r="50" spans="1:2" ht="15.75" customHeight="1" x14ac:dyDescent="0.25">
      <c r="A50" s="196"/>
      <c r="B50" s="197"/>
    </row>
    <row r="51" spans="1:2" ht="15" x14ac:dyDescent="0.2">
      <c r="A51" s="91"/>
      <c r="B51" s="91"/>
    </row>
    <row r="52" spans="1:2" ht="15.75" thickBot="1" x14ac:dyDescent="0.25">
      <c r="A52" s="91"/>
      <c r="B52" s="52"/>
    </row>
    <row r="53" spans="1:2" ht="29.25" thickBot="1" x14ac:dyDescent="0.25">
      <c r="A53" s="103" t="s">
        <v>0</v>
      </c>
      <c r="B53" s="104" t="s">
        <v>87</v>
      </c>
    </row>
    <row r="54" spans="1:2" ht="14.25" x14ac:dyDescent="0.2">
      <c r="A54" s="163" t="s">
        <v>154</v>
      </c>
      <c r="B54" s="186">
        <v>1200</v>
      </c>
    </row>
    <row r="55" spans="1:2" ht="15" customHeight="1" x14ac:dyDescent="0.25">
      <c r="A55" s="94" t="s">
        <v>156</v>
      </c>
      <c r="B55" s="98"/>
    </row>
    <row r="56" spans="1:2" ht="15" customHeight="1" x14ac:dyDescent="0.25">
      <c r="A56" s="94" t="s">
        <v>157</v>
      </c>
      <c r="B56" s="99"/>
    </row>
    <row r="57" spans="1:2" ht="15" customHeight="1" x14ac:dyDescent="0.2">
      <c r="A57" s="221" t="s">
        <v>217</v>
      </c>
      <c r="B57" s="100">
        <v>1200</v>
      </c>
    </row>
    <row r="58" spans="1:2" ht="15" customHeight="1" x14ac:dyDescent="0.25">
      <c r="A58" s="94" t="s">
        <v>158</v>
      </c>
      <c r="B58" s="99"/>
    </row>
    <row r="59" spans="1:2" ht="15" customHeight="1" x14ac:dyDescent="0.25">
      <c r="A59" s="92"/>
      <c r="B59" s="99"/>
    </row>
    <row r="60" spans="1:2" ht="15" customHeight="1" x14ac:dyDescent="0.2">
      <c r="A60" s="129" t="s">
        <v>155</v>
      </c>
      <c r="B60" s="100">
        <v>210</v>
      </c>
    </row>
    <row r="61" spans="1:2" ht="15" customHeight="1" x14ac:dyDescent="0.2">
      <c r="A61" s="94" t="s">
        <v>159</v>
      </c>
      <c r="B61" s="191">
        <v>210</v>
      </c>
    </row>
    <row r="62" spans="1:2" ht="15" customHeight="1" x14ac:dyDescent="0.2">
      <c r="A62" s="94" t="s">
        <v>160</v>
      </c>
      <c r="B62" s="102"/>
    </row>
    <row r="63" spans="1:2" ht="15" customHeight="1" x14ac:dyDescent="0.2">
      <c r="A63" s="22"/>
      <c r="B63" s="102"/>
    </row>
    <row r="64" spans="1:2" ht="15" customHeight="1" x14ac:dyDescent="0.2">
      <c r="A64" s="129" t="s">
        <v>161</v>
      </c>
      <c r="B64" s="102"/>
    </row>
    <row r="65" spans="1:2" ht="15" x14ac:dyDescent="0.25">
      <c r="A65" s="94" t="s">
        <v>162</v>
      </c>
      <c r="B65" s="99"/>
    </row>
    <row r="66" spans="1:2" ht="15" x14ac:dyDescent="0.25">
      <c r="A66" s="94"/>
      <c r="B66" s="98"/>
    </row>
    <row r="67" spans="1:2" ht="14.25" x14ac:dyDescent="0.2">
      <c r="A67" s="129" t="s">
        <v>163</v>
      </c>
      <c r="B67" s="100">
        <v>7354</v>
      </c>
    </row>
    <row r="68" spans="1:2" ht="15" customHeight="1" x14ac:dyDescent="0.25">
      <c r="A68" s="94" t="s">
        <v>164</v>
      </c>
      <c r="B68" s="98"/>
    </row>
    <row r="69" spans="1:2" ht="15" customHeight="1" x14ac:dyDescent="0.2">
      <c r="A69" s="22" t="s">
        <v>165</v>
      </c>
      <c r="B69" s="102"/>
    </row>
    <row r="70" spans="1:2" ht="15" customHeight="1" x14ac:dyDescent="0.25">
      <c r="A70" s="22" t="s">
        <v>166</v>
      </c>
      <c r="B70" s="99"/>
    </row>
    <row r="71" spans="1:2" ht="15" customHeight="1" x14ac:dyDescent="0.2">
      <c r="A71" s="94" t="s">
        <v>167</v>
      </c>
      <c r="B71" s="100"/>
    </row>
    <row r="72" spans="1:2" ht="15" customHeight="1" x14ac:dyDescent="0.25">
      <c r="A72" s="176" t="s">
        <v>168</v>
      </c>
      <c r="B72" s="101">
        <v>7354</v>
      </c>
    </row>
    <row r="73" spans="1:2" ht="15" customHeight="1" x14ac:dyDescent="0.25">
      <c r="A73" s="95" t="s">
        <v>169</v>
      </c>
      <c r="B73" s="102">
        <v>7354</v>
      </c>
    </row>
    <row r="74" spans="1:2" ht="15" customHeight="1" x14ac:dyDescent="0.25">
      <c r="A74" s="176" t="s">
        <v>170</v>
      </c>
      <c r="B74" s="102"/>
    </row>
    <row r="75" spans="1:2" ht="15" customHeight="1" x14ac:dyDescent="0.25">
      <c r="A75" s="94" t="s">
        <v>171</v>
      </c>
      <c r="B75" s="98"/>
    </row>
    <row r="76" spans="1:2" ht="16.5" customHeight="1" thickBot="1" x14ac:dyDescent="0.3">
      <c r="A76" s="192"/>
      <c r="B76" s="194"/>
    </row>
    <row r="77" spans="1:2" ht="15.75" customHeight="1" thickBot="1" x14ac:dyDescent="0.3">
      <c r="A77" s="193" t="s">
        <v>172</v>
      </c>
      <c r="B77" s="195">
        <f>SUM(B10,B25,B29,B40,B54,B60,B64,B67)</f>
        <v>151282</v>
      </c>
    </row>
    <row r="78" spans="1:2" x14ac:dyDescent="0.2">
      <c r="A78" s="189"/>
      <c r="B78" s="189"/>
    </row>
    <row r="79" spans="1:2" x14ac:dyDescent="0.2">
      <c r="A79" s="189"/>
      <c r="B79" s="189"/>
    </row>
    <row r="80" spans="1:2" x14ac:dyDescent="0.2">
      <c r="A80" s="189"/>
      <c r="B80" s="189"/>
    </row>
    <row r="81" spans="1:2" x14ac:dyDescent="0.2">
      <c r="A81" s="189"/>
      <c r="B81" s="189"/>
    </row>
    <row r="82" spans="1:2" x14ac:dyDescent="0.2">
      <c r="A82" s="189"/>
      <c r="B82" s="189"/>
    </row>
    <row r="83" spans="1:2" x14ac:dyDescent="0.2">
      <c r="A83" s="189"/>
      <c r="B83" s="189"/>
    </row>
    <row r="84" spans="1:2" x14ac:dyDescent="0.2">
      <c r="A84" s="189"/>
      <c r="B84" s="189"/>
    </row>
    <row r="85" spans="1:2" x14ac:dyDescent="0.2">
      <c r="A85" s="189"/>
      <c r="B85" s="189"/>
    </row>
    <row r="86" spans="1:2" x14ac:dyDescent="0.2">
      <c r="A86" s="189"/>
      <c r="B86" s="189"/>
    </row>
    <row r="87" spans="1:2" x14ac:dyDescent="0.2">
      <c r="A87" s="189"/>
      <c r="B87" s="189"/>
    </row>
    <row r="88" spans="1:2" x14ac:dyDescent="0.2">
      <c r="A88" s="189"/>
      <c r="B88" s="189"/>
    </row>
    <row r="89" spans="1:2" x14ac:dyDescent="0.2">
      <c r="A89" s="189"/>
      <c r="B89" s="189"/>
    </row>
  </sheetData>
  <mergeCells count="1">
    <mergeCell ref="A5:B5"/>
  </mergeCells>
  <pageMargins left="0.75" right="0.75" top="1" bottom="1" header="0.5" footer="0.5"/>
  <pageSetup paperSize="9" orientation="portrait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2:B87"/>
  <sheetViews>
    <sheetView workbookViewId="0">
      <selection activeCell="A2" sqref="A2"/>
    </sheetView>
  </sheetViews>
  <sheetFormatPr defaultRowHeight="12.75" x14ac:dyDescent="0.2"/>
  <cols>
    <col min="1" max="1" width="63.85546875" customWidth="1"/>
    <col min="2" max="2" width="17.42578125" customWidth="1"/>
  </cols>
  <sheetData>
    <row r="2" spans="1:2" x14ac:dyDescent="0.2">
      <c r="A2" s="120" t="s">
        <v>245</v>
      </c>
    </row>
    <row r="3" spans="1:2" x14ac:dyDescent="0.2">
      <c r="A3" s="1" t="s">
        <v>223</v>
      </c>
      <c r="B3" s="7"/>
    </row>
    <row r="4" spans="1:2" x14ac:dyDescent="0.2">
      <c r="A4" s="6"/>
      <c r="B4" s="6"/>
    </row>
    <row r="5" spans="1:2" ht="15.75" x14ac:dyDescent="0.25">
      <c r="A5" s="233" t="s">
        <v>197</v>
      </c>
      <c r="B5" s="233"/>
    </row>
    <row r="6" spans="1:2" x14ac:dyDescent="0.2">
      <c r="A6" s="6"/>
      <c r="B6" s="6"/>
    </row>
    <row r="7" spans="1:2" x14ac:dyDescent="0.2">
      <c r="A7" s="6"/>
      <c r="B7" s="6"/>
    </row>
    <row r="8" spans="1:2" ht="15" x14ac:dyDescent="0.2">
      <c r="A8" s="6"/>
      <c r="B8" s="121"/>
    </row>
    <row r="9" spans="1:2" ht="15.75" thickBot="1" x14ac:dyDescent="0.25">
      <c r="A9" s="6"/>
      <c r="B9" s="121" t="s">
        <v>12</v>
      </c>
    </row>
    <row r="10" spans="1:2" ht="29.25" thickBot="1" x14ac:dyDescent="0.25">
      <c r="A10" s="103" t="s">
        <v>0</v>
      </c>
      <c r="B10" s="104" t="s">
        <v>87</v>
      </c>
    </row>
    <row r="11" spans="1:2" ht="14.25" x14ac:dyDescent="0.2">
      <c r="A11" s="163" t="s">
        <v>124</v>
      </c>
      <c r="B11" s="164"/>
    </row>
    <row r="12" spans="1:2" ht="15" x14ac:dyDescent="0.25">
      <c r="A12" s="176" t="s">
        <v>125</v>
      </c>
      <c r="B12" s="177"/>
    </row>
    <row r="13" spans="1:2" ht="15" x14ac:dyDescent="0.25">
      <c r="A13" s="95" t="s">
        <v>126</v>
      </c>
      <c r="B13" s="90"/>
    </row>
    <row r="14" spans="1:2" ht="15" x14ac:dyDescent="0.25">
      <c r="A14" s="95" t="s">
        <v>127</v>
      </c>
      <c r="B14" s="89"/>
    </row>
    <row r="15" spans="1:2" ht="15" x14ac:dyDescent="0.25">
      <c r="A15" s="95" t="s">
        <v>128</v>
      </c>
      <c r="B15" s="89"/>
    </row>
    <row r="16" spans="1:2" ht="15" x14ac:dyDescent="0.25">
      <c r="A16" s="95" t="s">
        <v>129</v>
      </c>
      <c r="B16" s="89"/>
    </row>
    <row r="17" spans="1:2" ht="15" x14ac:dyDescent="0.25">
      <c r="A17" s="95" t="s">
        <v>130</v>
      </c>
      <c r="B17" s="90"/>
    </row>
    <row r="18" spans="1:2" ht="15" x14ac:dyDescent="0.2">
      <c r="A18" s="22" t="s">
        <v>131</v>
      </c>
      <c r="B18" s="90"/>
    </row>
    <row r="19" spans="1:2" ht="15" x14ac:dyDescent="0.2">
      <c r="A19" s="184" t="s">
        <v>132</v>
      </c>
      <c r="B19" s="177"/>
    </row>
    <row r="20" spans="1:2" ht="15" x14ac:dyDescent="0.25">
      <c r="A20" s="176" t="s">
        <v>133</v>
      </c>
      <c r="B20" s="177"/>
    </row>
    <row r="21" spans="1:2" ht="15" x14ac:dyDescent="0.2">
      <c r="A21" s="97"/>
      <c r="B21" s="90"/>
    </row>
    <row r="22" spans="1:2" ht="14.25" x14ac:dyDescent="0.2">
      <c r="A22" s="96" t="s">
        <v>134</v>
      </c>
      <c r="B22" s="139"/>
    </row>
    <row r="23" spans="1:2" ht="15" x14ac:dyDescent="0.2">
      <c r="A23" s="94" t="s">
        <v>135</v>
      </c>
      <c r="B23" s="90"/>
    </row>
    <row r="24" spans="1:2" ht="15" x14ac:dyDescent="0.2">
      <c r="A24" s="94" t="s">
        <v>136</v>
      </c>
      <c r="B24" s="177"/>
    </row>
    <row r="25" spans="1:2" ht="15" x14ac:dyDescent="0.2">
      <c r="A25" s="94"/>
      <c r="B25" s="177"/>
    </row>
    <row r="26" spans="1:2" ht="14.25" x14ac:dyDescent="0.2">
      <c r="A26" s="129" t="s">
        <v>137</v>
      </c>
      <c r="B26" s="139"/>
    </row>
    <row r="27" spans="1:2" ht="15" x14ac:dyDescent="0.2">
      <c r="A27" s="94" t="s">
        <v>138</v>
      </c>
      <c r="B27" s="177"/>
    </row>
    <row r="28" spans="1:2" ht="15" x14ac:dyDescent="0.2">
      <c r="A28" s="94" t="s">
        <v>139</v>
      </c>
      <c r="B28" s="177"/>
    </row>
    <row r="29" spans="1:2" ht="15" x14ac:dyDescent="0.2">
      <c r="A29" s="22" t="s">
        <v>140</v>
      </c>
      <c r="B29" s="90"/>
    </row>
    <row r="30" spans="1:2" ht="15" x14ac:dyDescent="0.2">
      <c r="A30" s="92" t="s">
        <v>141</v>
      </c>
      <c r="B30" s="90"/>
    </row>
    <row r="31" spans="1:2" ht="15" x14ac:dyDescent="0.2">
      <c r="A31" s="94" t="s">
        <v>142</v>
      </c>
      <c r="B31" s="177"/>
    </row>
    <row r="32" spans="1:2" ht="15" x14ac:dyDescent="0.2">
      <c r="A32" s="22" t="s">
        <v>143</v>
      </c>
      <c r="B32" s="90"/>
    </row>
    <row r="33" spans="1:2" ht="15" x14ac:dyDescent="0.2">
      <c r="A33" s="22" t="s">
        <v>144</v>
      </c>
      <c r="B33" s="90"/>
    </row>
    <row r="34" spans="1:2" ht="15" x14ac:dyDescent="0.2">
      <c r="A34" s="22" t="s">
        <v>145</v>
      </c>
      <c r="B34" s="90"/>
    </row>
    <row r="35" spans="1:2" ht="15" x14ac:dyDescent="0.2">
      <c r="A35" s="94" t="s">
        <v>146</v>
      </c>
      <c r="B35" s="185"/>
    </row>
    <row r="36" spans="1:2" ht="15" x14ac:dyDescent="0.2">
      <c r="A36" s="94"/>
      <c r="B36" s="185"/>
    </row>
    <row r="37" spans="1:2" ht="14.25" x14ac:dyDescent="0.2">
      <c r="A37" s="129" t="s">
        <v>153</v>
      </c>
      <c r="B37" s="139">
        <v>594</v>
      </c>
    </row>
    <row r="38" spans="1:2" ht="15" x14ac:dyDescent="0.2">
      <c r="A38" s="22" t="s">
        <v>147</v>
      </c>
      <c r="B38" s="93"/>
    </row>
    <row r="39" spans="1:2" ht="15" x14ac:dyDescent="0.25">
      <c r="A39" s="95" t="s">
        <v>148</v>
      </c>
      <c r="B39" s="90"/>
    </row>
    <row r="40" spans="1:2" ht="14.25" x14ac:dyDescent="0.2">
      <c r="A40" s="212" t="s">
        <v>217</v>
      </c>
      <c r="B40" s="139">
        <v>594</v>
      </c>
    </row>
    <row r="41" spans="1:2" ht="15" x14ac:dyDescent="0.2">
      <c r="A41" s="22" t="s">
        <v>149</v>
      </c>
      <c r="B41" s="90"/>
    </row>
    <row r="42" spans="1:2" ht="15" x14ac:dyDescent="0.25">
      <c r="A42" s="95" t="s">
        <v>150</v>
      </c>
      <c r="B42" s="90"/>
    </row>
    <row r="43" spans="1:2" ht="15" x14ac:dyDescent="0.25">
      <c r="A43" s="95" t="s">
        <v>151</v>
      </c>
      <c r="B43" s="90"/>
    </row>
    <row r="44" spans="1:2" ht="15.75" thickBot="1" x14ac:dyDescent="0.25">
      <c r="A44" s="130" t="s">
        <v>152</v>
      </c>
      <c r="B44" s="165"/>
    </row>
    <row r="45" spans="1:2" ht="15.75" customHeight="1" x14ac:dyDescent="0.25">
      <c r="A45" s="94"/>
      <c r="B45" s="99"/>
    </row>
    <row r="46" spans="1:2" ht="15.75" customHeight="1" x14ac:dyDescent="0.25">
      <c r="A46" s="196"/>
      <c r="B46" s="197"/>
    </row>
    <row r="47" spans="1:2" ht="15.75" customHeight="1" x14ac:dyDescent="0.25">
      <c r="A47" s="196"/>
      <c r="B47" s="197"/>
    </row>
    <row r="48" spans="1:2" ht="15.75" customHeight="1" x14ac:dyDescent="0.25">
      <c r="A48" s="196"/>
      <c r="B48" s="197"/>
    </row>
    <row r="49" spans="1:2" ht="15" x14ac:dyDescent="0.2">
      <c r="A49" s="91"/>
      <c r="B49" s="91"/>
    </row>
    <row r="50" spans="1:2" ht="15.75" thickBot="1" x14ac:dyDescent="0.25">
      <c r="A50" s="91"/>
      <c r="B50" s="52"/>
    </row>
    <row r="51" spans="1:2" ht="29.25" thickBot="1" x14ac:dyDescent="0.25">
      <c r="A51" s="103" t="s">
        <v>0</v>
      </c>
      <c r="B51" s="104" t="s">
        <v>87</v>
      </c>
    </row>
    <row r="52" spans="1:2" ht="14.25" x14ac:dyDescent="0.2">
      <c r="A52" s="163" t="s">
        <v>154</v>
      </c>
      <c r="B52" s="186"/>
    </row>
    <row r="53" spans="1:2" ht="15" customHeight="1" x14ac:dyDescent="0.25">
      <c r="A53" s="94" t="s">
        <v>156</v>
      </c>
      <c r="B53" s="98"/>
    </row>
    <row r="54" spans="1:2" ht="15" customHeight="1" x14ac:dyDescent="0.25">
      <c r="A54" s="94" t="s">
        <v>157</v>
      </c>
      <c r="B54" s="99"/>
    </row>
    <row r="55" spans="1:2" ht="15" customHeight="1" x14ac:dyDescent="0.25">
      <c r="A55" s="94" t="s">
        <v>158</v>
      </c>
      <c r="B55" s="99"/>
    </row>
    <row r="56" spans="1:2" ht="15" customHeight="1" x14ac:dyDescent="0.25">
      <c r="A56" s="92"/>
      <c r="B56" s="99"/>
    </row>
    <row r="57" spans="1:2" ht="15" customHeight="1" x14ac:dyDescent="0.2">
      <c r="A57" s="129" t="s">
        <v>155</v>
      </c>
      <c r="B57" s="100"/>
    </row>
    <row r="58" spans="1:2" ht="15" customHeight="1" x14ac:dyDescent="0.2">
      <c r="A58" s="94" t="s">
        <v>159</v>
      </c>
      <c r="B58" s="191"/>
    </row>
    <row r="59" spans="1:2" ht="15" customHeight="1" x14ac:dyDescent="0.2">
      <c r="A59" s="94" t="s">
        <v>160</v>
      </c>
      <c r="B59" s="102"/>
    </row>
    <row r="60" spans="1:2" ht="15" customHeight="1" x14ac:dyDescent="0.2">
      <c r="A60" s="22"/>
      <c r="B60" s="102"/>
    </row>
    <row r="61" spans="1:2" ht="15" customHeight="1" x14ac:dyDescent="0.2">
      <c r="A61" s="129" t="s">
        <v>161</v>
      </c>
      <c r="B61" s="102"/>
    </row>
    <row r="62" spans="1:2" ht="15" x14ac:dyDescent="0.25">
      <c r="A62" s="94" t="s">
        <v>162</v>
      </c>
      <c r="B62" s="99"/>
    </row>
    <row r="63" spans="1:2" ht="15" x14ac:dyDescent="0.25">
      <c r="A63" s="94"/>
      <c r="B63" s="98"/>
    </row>
    <row r="64" spans="1:2" ht="14.25" x14ac:dyDescent="0.2">
      <c r="A64" s="129" t="s">
        <v>163</v>
      </c>
      <c r="B64" s="100">
        <f>SUM(B65,B68,B69,B71,B72:B73)</f>
        <v>21475</v>
      </c>
    </row>
    <row r="65" spans="1:2" ht="15" customHeight="1" x14ac:dyDescent="0.25">
      <c r="A65" s="94" t="s">
        <v>164</v>
      </c>
      <c r="B65" s="98"/>
    </row>
    <row r="66" spans="1:2" ht="15" customHeight="1" x14ac:dyDescent="0.2">
      <c r="A66" s="22" t="s">
        <v>165</v>
      </c>
      <c r="B66" s="102"/>
    </row>
    <row r="67" spans="1:2" ht="15" customHeight="1" x14ac:dyDescent="0.25">
      <c r="A67" s="22" t="s">
        <v>166</v>
      </c>
      <c r="B67" s="99"/>
    </row>
    <row r="68" spans="1:2" ht="15" customHeight="1" x14ac:dyDescent="0.2">
      <c r="A68" s="94" t="s">
        <v>167</v>
      </c>
      <c r="B68" s="100"/>
    </row>
    <row r="69" spans="1:2" ht="15" customHeight="1" x14ac:dyDescent="0.25">
      <c r="A69" s="176" t="s">
        <v>168</v>
      </c>
      <c r="B69" s="101">
        <v>98</v>
      </c>
    </row>
    <row r="70" spans="1:2" ht="15" customHeight="1" x14ac:dyDescent="0.25">
      <c r="A70" s="95" t="s">
        <v>169</v>
      </c>
      <c r="B70" s="102">
        <v>98</v>
      </c>
    </row>
    <row r="71" spans="1:2" ht="15" customHeight="1" x14ac:dyDescent="0.25">
      <c r="A71" s="176" t="s">
        <v>170</v>
      </c>
      <c r="B71" s="102"/>
    </row>
    <row r="72" spans="1:2" ht="15" customHeight="1" x14ac:dyDescent="0.25">
      <c r="A72" s="94" t="s">
        <v>171</v>
      </c>
      <c r="B72" s="98">
        <v>21195</v>
      </c>
    </row>
    <row r="73" spans="1:2" ht="15.75" customHeight="1" x14ac:dyDescent="0.2">
      <c r="A73" s="221" t="s">
        <v>217</v>
      </c>
      <c r="B73" s="100">
        <v>182</v>
      </c>
    </row>
    <row r="74" spans="1:2" ht="16.5" customHeight="1" thickBot="1" x14ac:dyDescent="0.3">
      <c r="A74" s="192"/>
      <c r="B74" s="194"/>
    </row>
    <row r="75" spans="1:2" ht="15.75" customHeight="1" thickBot="1" x14ac:dyDescent="0.3">
      <c r="A75" s="193" t="s">
        <v>172</v>
      </c>
      <c r="B75" s="195">
        <f>SUM(B11,B22,B26,B37,B52,B57,B61,B64)</f>
        <v>22069</v>
      </c>
    </row>
    <row r="76" spans="1:2" x14ac:dyDescent="0.2">
      <c r="A76" s="189"/>
      <c r="B76" s="189"/>
    </row>
    <row r="77" spans="1:2" x14ac:dyDescent="0.2">
      <c r="A77" s="189"/>
      <c r="B77" s="189"/>
    </row>
    <row r="78" spans="1:2" x14ac:dyDescent="0.2">
      <c r="A78" s="189"/>
      <c r="B78" s="189"/>
    </row>
    <row r="79" spans="1:2" x14ac:dyDescent="0.2">
      <c r="A79" s="189"/>
      <c r="B79" s="189"/>
    </row>
    <row r="80" spans="1:2" x14ac:dyDescent="0.2">
      <c r="A80" s="189"/>
      <c r="B80" s="189"/>
    </row>
    <row r="81" spans="1:2" x14ac:dyDescent="0.2">
      <c r="A81" s="189"/>
      <c r="B81" s="189"/>
    </row>
    <row r="82" spans="1:2" x14ac:dyDescent="0.2">
      <c r="A82" s="189"/>
      <c r="B82" s="189"/>
    </row>
    <row r="83" spans="1:2" x14ac:dyDescent="0.2">
      <c r="A83" s="189"/>
      <c r="B83" s="189"/>
    </row>
    <row r="84" spans="1:2" x14ac:dyDescent="0.2">
      <c r="A84" s="189"/>
      <c r="B84" s="189"/>
    </row>
    <row r="85" spans="1:2" x14ac:dyDescent="0.2">
      <c r="A85" s="189"/>
      <c r="B85" s="189"/>
    </row>
    <row r="86" spans="1:2" x14ac:dyDescent="0.2">
      <c r="A86" s="189"/>
      <c r="B86" s="189"/>
    </row>
    <row r="87" spans="1:2" x14ac:dyDescent="0.2">
      <c r="A87" s="189"/>
      <c r="B87" s="189"/>
    </row>
  </sheetData>
  <mergeCells count="1">
    <mergeCell ref="A5:B5"/>
  </mergeCells>
  <pageMargins left="0.75" right="0.75" top="1" bottom="1" header="0.5" footer="0.5"/>
  <pageSetup paperSize="9" orientation="portrait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C51"/>
  <sheetViews>
    <sheetView workbookViewId="0"/>
  </sheetViews>
  <sheetFormatPr defaultRowHeight="14.25" customHeight="1" x14ac:dyDescent="0.2"/>
  <cols>
    <col min="1" max="1" width="55.42578125" style="1" customWidth="1"/>
    <col min="2" max="2" width="17.5703125" style="1" customWidth="1"/>
    <col min="3" max="3" width="10.7109375" style="1" customWidth="1"/>
    <col min="4" max="16384" width="9.140625" style="1"/>
  </cols>
  <sheetData>
    <row r="1" spans="1:3" ht="14.25" customHeight="1" x14ac:dyDescent="0.2">
      <c r="A1" s="6" t="s">
        <v>246</v>
      </c>
    </row>
    <row r="2" spans="1:3" ht="14.25" customHeight="1" x14ac:dyDescent="0.25">
      <c r="A2" s="1" t="s">
        <v>224</v>
      </c>
      <c r="B2" s="144"/>
      <c r="C2" s="162"/>
    </row>
    <row r="3" spans="1:3" ht="14.25" customHeight="1" x14ac:dyDescent="0.2">
      <c r="A3" s="140" t="s">
        <v>198</v>
      </c>
      <c r="B3" s="54"/>
      <c r="C3" s="19"/>
    </row>
    <row r="4" spans="1:3" ht="14.25" customHeight="1" thickBot="1" x14ac:dyDescent="0.25">
      <c r="A4" s="141"/>
      <c r="B4" s="143" t="s">
        <v>12</v>
      </c>
      <c r="C4" s="19"/>
    </row>
    <row r="5" spans="1:3" ht="30" customHeight="1" thickBot="1" x14ac:dyDescent="0.25">
      <c r="A5" s="174" t="s">
        <v>0</v>
      </c>
      <c r="B5" s="175" t="s">
        <v>87</v>
      </c>
      <c r="C5" s="17"/>
    </row>
    <row r="6" spans="1:3" ht="14.25" customHeight="1" x14ac:dyDescent="0.25">
      <c r="A6" s="172" t="s">
        <v>21</v>
      </c>
      <c r="B6" s="173">
        <f>SUM(B7,B11:B12,B13,B23:B24,B25)</f>
        <v>128972</v>
      </c>
      <c r="C6" s="106"/>
    </row>
    <row r="7" spans="1:3" ht="14.25" customHeight="1" x14ac:dyDescent="0.25">
      <c r="A7" s="118" t="s">
        <v>89</v>
      </c>
      <c r="B7" s="169">
        <f>SUM(B8:B10)</f>
        <v>56658</v>
      </c>
      <c r="C7" s="8"/>
    </row>
    <row r="8" spans="1:3" ht="14.25" customHeight="1" x14ac:dyDescent="0.25">
      <c r="A8" s="115" t="s">
        <v>90</v>
      </c>
      <c r="B8" s="105">
        <v>48510</v>
      </c>
      <c r="C8" s="8"/>
    </row>
    <row r="9" spans="1:3" ht="14.25" customHeight="1" x14ac:dyDescent="0.25">
      <c r="A9" s="213" t="s">
        <v>217</v>
      </c>
      <c r="B9" s="167">
        <v>228</v>
      </c>
      <c r="C9" s="8"/>
    </row>
    <row r="10" spans="1:3" ht="14.25" customHeight="1" x14ac:dyDescent="0.25">
      <c r="A10" s="109" t="s">
        <v>91</v>
      </c>
      <c r="B10" s="105">
        <v>7920</v>
      </c>
      <c r="C10" s="8"/>
    </row>
    <row r="11" spans="1:3" ht="14.25" customHeight="1" x14ac:dyDescent="0.25">
      <c r="A11" s="118" t="s">
        <v>92</v>
      </c>
      <c r="B11" s="187">
        <v>10737</v>
      </c>
      <c r="C11" s="8"/>
    </row>
    <row r="12" spans="1:3" ht="14.25" customHeight="1" x14ac:dyDescent="0.25">
      <c r="A12" s="213" t="s">
        <v>217</v>
      </c>
      <c r="B12" s="187">
        <v>103</v>
      </c>
      <c r="C12" s="8"/>
    </row>
    <row r="13" spans="1:3" ht="14.25" customHeight="1" x14ac:dyDescent="0.25">
      <c r="A13" s="118" t="s">
        <v>93</v>
      </c>
      <c r="B13" s="169">
        <f>SUM(B14:B22)</f>
        <v>20803</v>
      </c>
      <c r="C13" s="8"/>
    </row>
    <row r="14" spans="1:3" ht="14.25" customHeight="1" x14ac:dyDescent="0.25">
      <c r="A14" s="115" t="s">
        <v>94</v>
      </c>
      <c r="B14" s="168">
        <v>5340</v>
      </c>
      <c r="C14" s="106"/>
    </row>
    <row r="15" spans="1:3" ht="14.25" customHeight="1" x14ac:dyDescent="0.25">
      <c r="A15" s="115" t="s">
        <v>95</v>
      </c>
      <c r="B15" s="105">
        <v>310</v>
      </c>
      <c r="C15" s="8"/>
    </row>
    <row r="16" spans="1:3" ht="14.25" customHeight="1" x14ac:dyDescent="0.25">
      <c r="A16" s="213" t="s">
        <v>217</v>
      </c>
      <c r="B16" s="167">
        <v>-52</v>
      </c>
      <c r="C16" s="8"/>
    </row>
    <row r="17" spans="1:3" ht="14.25" customHeight="1" x14ac:dyDescent="0.25">
      <c r="A17" s="109" t="s">
        <v>96</v>
      </c>
      <c r="B17" s="110">
        <v>9384</v>
      </c>
      <c r="C17" s="8"/>
    </row>
    <row r="18" spans="1:3" ht="14.25" customHeight="1" x14ac:dyDescent="0.25">
      <c r="A18" s="213" t="s">
        <v>217</v>
      </c>
      <c r="B18" s="179">
        <v>1421</v>
      </c>
      <c r="C18" s="8"/>
    </row>
    <row r="19" spans="1:3" ht="14.25" customHeight="1" x14ac:dyDescent="0.25">
      <c r="A19" s="109" t="s">
        <v>97</v>
      </c>
      <c r="B19" s="110">
        <v>30</v>
      </c>
      <c r="C19" s="8"/>
    </row>
    <row r="20" spans="1:3" ht="14.25" customHeight="1" x14ac:dyDescent="0.25">
      <c r="A20" s="213" t="s">
        <v>217</v>
      </c>
      <c r="B20" s="179">
        <v>-30</v>
      </c>
      <c r="C20" s="8"/>
    </row>
    <row r="21" spans="1:3" ht="14.25" customHeight="1" x14ac:dyDescent="0.25">
      <c r="A21" s="109" t="s">
        <v>98</v>
      </c>
      <c r="B21" s="105">
        <v>4775</v>
      </c>
      <c r="C21" s="8"/>
    </row>
    <row r="22" spans="1:3" ht="14.25" customHeight="1" x14ac:dyDescent="0.25">
      <c r="A22" s="213" t="s">
        <v>217</v>
      </c>
      <c r="B22" s="167">
        <v>-375</v>
      </c>
      <c r="C22" s="8"/>
    </row>
    <row r="23" spans="1:3" ht="14.25" customHeight="1" x14ac:dyDescent="0.25">
      <c r="A23" s="113" t="s">
        <v>99</v>
      </c>
      <c r="B23" s="169">
        <v>22299</v>
      </c>
      <c r="C23" s="106"/>
    </row>
    <row r="24" spans="1:3" ht="14.25" customHeight="1" x14ac:dyDescent="0.25">
      <c r="A24" s="213" t="s">
        <v>217</v>
      </c>
      <c r="B24" s="169">
        <v>4656</v>
      </c>
      <c r="C24" s="106"/>
    </row>
    <row r="25" spans="1:3" ht="14.25" customHeight="1" x14ac:dyDescent="0.25">
      <c r="A25" s="118" t="s">
        <v>100</v>
      </c>
      <c r="B25" s="169">
        <f>SUM(B26:B33)</f>
        <v>13716</v>
      </c>
      <c r="C25" s="8"/>
    </row>
    <row r="26" spans="1:3" ht="14.25" customHeight="1" x14ac:dyDescent="0.25">
      <c r="A26" s="109" t="s">
        <v>101</v>
      </c>
      <c r="B26" s="105">
        <v>7711</v>
      </c>
      <c r="C26" s="8"/>
    </row>
    <row r="27" spans="1:3" ht="14.25" customHeight="1" x14ac:dyDescent="0.25">
      <c r="A27" s="109" t="s">
        <v>200</v>
      </c>
      <c r="B27" s="105">
        <v>912</v>
      </c>
      <c r="C27" s="8"/>
    </row>
    <row r="28" spans="1:3" ht="14.25" customHeight="1" x14ac:dyDescent="0.25">
      <c r="A28" s="213" t="s">
        <v>217</v>
      </c>
      <c r="B28" s="167">
        <v>151</v>
      </c>
      <c r="C28" s="8"/>
    </row>
    <row r="29" spans="1:3" ht="14.25" customHeight="1" x14ac:dyDescent="0.25">
      <c r="A29" s="109" t="s">
        <v>102</v>
      </c>
      <c r="B29" s="110">
        <v>1000</v>
      </c>
      <c r="C29" s="8"/>
    </row>
    <row r="30" spans="1:3" ht="14.25" customHeight="1" x14ac:dyDescent="0.25">
      <c r="A30" s="109" t="s">
        <v>103</v>
      </c>
      <c r="B30" s="105">
        <v>212</v>
      </c>
      <c r="C30" s="8"/>
    </row>
    <row r="31" spans="1:3" ht="14.25" customHeight="1" x14ac:dyDescent="0.25">
      <c r="A31" s="213" t="s">
        <v>217</v>
      </c>
      <c r="B31" s="167">
        <v>3535</v>
      </c>
      <c r="C31" s="8"/>
    </row>
    <row r="32" spans="1:3" ht="14.25" customHeight="1" x14ac:dyDescent="0.25">
      <c r="A32" s="109" t="s">
        <v>104</v>
      </c>
      <c r="B32" s="110">
        <v>8461</v>
      </c>
      <c r="C32" s="8"/>
    </row>
    <row r="33" spans="1:3" ht="14.25" customHeight="1" x14ac:dyDescent="0.25">
      <c r="A33" s="213" t="s">
        <v>217</v>
      </c>
      <c r="B33" s="179">
        <v>-8266</v>
      </c>
      <c r="C33" s="8"/>
    </row>
    <row r="34" spans="1:3" ht="14.25" customHeight="1" x14ac:dyDescent="0.25">
      <c r="A34" s="213"/>
      <c r="B34" s="179"/>
      <c r="C34" s="8"/>
    </row>
    <row r="35" spans="1:3" ht="14.25" customHeight="1" x14ac:dyDescent="0.25">
      <c r="A35" s="111" t="s">
        <v>41</v>
      </c>
      <c r="B35" s="179">
        <f>SUM(B36,B40,B43)</f>
        <v>15182</v>
      </c>
      <c r="C35" s="106"/>
    </row>
    <row r="36" spans="1:3" ht="14.25" customHeight="1" x14ac:dyDescent="0.25">
      <c r="A36" s="118" t="s">
        <v>105</v>
      </c>
      <c r="B36" s="114">
        <f>SUM(B37:B39)</f>
        <v>3441</v>
      </c>
      <c r="C36" s="17"/>
    </row>
    <row r="37" spans="1:3" ht="14.25" customHeight="1" x14ac:dyDescent="0.25">
      <c r="A37" s="109" t="s">
        <v>108</v>
      </c>
      <c r="B37" s="117"/>
      <c r="C37" s="17"/>
    </row>
    <row r="38" spans="1:3" ht="14.25" customHeight="1" x14ac:dyDescent="0.25">
      <c r="A38" s="109" t="s">
        <v>109</v>
      </c>
      <c r="B38" s="168">
        <v>2710</v>
      </c>
      <c r="C38" s="106"/>
    </row>
    <row r="39" spans="1:3" ht="14.25" customHeight="1" x14ac:dyDescent="0.25">
      <c r="A39" s="115" t="s">
        <v>111</v>
      </c>
      <c r="B39" s="105">
        <v>731</v>
      </c>
      <c r="C39" s="8"/>
    </row>
    <row r="40" spans="1:3" ht="14.25" customHeight="1" x14ac:dyDescent="0.25">
      <c r="A40" s="118" t="s">
        <v>112</v>
      </c>
      <c r="B40" s="187">
        <v>3180</v>
      </c>
      <c r="C40" s="8"/>
    </row>
    <row r="41" spans="1:3" ht="14.25" customHeight="1" x14ac:dyDescent="0.25">
      <c r="A41" s="115" t="s">
        <v>113</v>
      </c>
      <c r="B41" s="168">
        <v>2504</v>
      </c>
      <c r="C41" s="8"/>
    </row>
    <row r="42" spans="1:3" ht="14.25" customHeight="1" x14ac:dyDescent="0.25">
      <c r="A42" s="115" t="s">
        <v>116</v>
      </c>
      <c r="B42" s="170">
        <v>676</v>
      </c>
      <c r="C42" s="8"/>
    </row>
    <row r="43" spans="1:3" ht="14.25" customHeight="1" x14ac:dyDescent="0.25">
      <c r="A43" s="118" t="s">
        <v>207</v>
      </c>
      <c r="B43" s="187">
        <v>8561</v>
      </c>
      <c r="C43" s="8"/>
    </row>
    <row r="44" spans="1:3" ht="14.25" customHeight="1" x14ac:dyDescent="0.25">
      <c r="A44" s="118"/>
      <c r="B44" s="187"/>
      <c r="C44" s="8"/>
    </row>
    <row r="45" spans="1:3" ht="14.25" customHeight="1" x14ac:dyDescent="0.25">
      <c r="A45" s="166" t="s">
        <v>117</v>
      </c>
      <c r="B45" s="179">
        <f>SUM(B47:B50)</f>
        <v>29197</v>
      </c>
      <c r="C45" s="9"/>
    </row>
    <row r="46" spans="1:3" ht="14.25" customHeight="1" x14ac:dyDescent="0.25">
      <c r="A46" s="118" t="s">
        <v>118</v>
      </c>
      <c r="B46" s="187">
        <v>7820</v>
      </c>
      <c r="C46" s="107"/>
    </row>
    <row r="47" spans="1:3" ht="14.25" customHeight="1" x14ac:dyDescent="0.25">
      <c r="A47" s="115" t="s">
        <v>119</v>
      </c>
      <c r="B47" s="168">
        <v>6200</v>
      </c>
      <c r="C47" s="107"/>
    </row>
    <row r="48" spans="1:3" ht="14.25" customHeight="1" x14ac:dyDescent="0.3">
      <c r="A48" s="115" t="s">
        <v>121</v>
      </c>
      <c r="B48" s="168">
        <v>1620</v>
      </c>
      <c r="C48" s="108"/>
    </row>
    <row r="49" spans="1:3" ht="14.25" customHeight="1" x14ac:dyDescent="0.25">
      <c r="A49" s="199" t="s">
        <v>122</v>
      </c>
      <c r="B49" s="169">
        <v>21195</v>
      </c>
      <c r="C49" s="8"/>
    </row>
    <row r="50" spans="1:3" ht="14.25" customHeight="1" x14ac:dyDescent="0.25">
      <c r="A50" s="220" t="s">
        <v>217</v>
      </c>
      <c r="B50" s="214">
        <v>182</v>
      </c>
      <c r="C50" s="8"/>
    </row>
    <row r="51" spans="1:3" ht="15.75" customHeight="1" thickBot="1" x14ac:dyDescent="0.3">
      <c r="A51" s="142" t="s">
        <v>123</v>
      </c>
      <c r="B51" s="190">
        <f>SUM(B6,B35,B45)</f>
        <v>173351</v>
      </c>
      <c r="C51" s="8"/>
    </row>
  </sheetData>
  <phoneticPr fontId="1" type="noConversion"/>
  <pageMargins left="0.75" right="0.75" top="1" bottom="1" header="0.5" footer="0.5"/>
  <pageSetup paperSize="9" scale="96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pageSetUpPr fitToPage="1"/>
  </sheetPr>
  <dimension ref="A1:C50"/>
  <sheetViews>
    <sheetView workbookViewId="0"/>
  </sheetViews>
  <sheetFormatPr defaultRowHeight="14.25" customHeight="1" x14ac:dyDescent="0.2"/>
  <cols>
    <col min="1" max="1" width="55.42578125" style="1" customWidth="1"/>
    <col min="2" max="2" width="17.5703125" style="1" customWidth="1"/>
    <col min="3" max="3" width="10.7109375" style="1" customWidth="1"/>
    <col min="4" max="16384" width="9.140625" style="1"/>
  </cols>
  <sheetData>
    <row r="1" spans="1:3" ht="14.25" customHeight="1" x14ac:dyDescent="0.2">
      <c r="A1" s="6" t="s">
        <v>247</v>
      </c>
    </row>
    <row r="2" spans="1:3" ht="14.25" customHeight="1" x14ac:dyDescent="0.25">
      <c r="A2" s="1" t="s">
        <v>225</v>
      </c>
      <c r="B2" s="144"/>
      <c r="C2" s="162"/>
    </row>
    <row r="3" spans="1:3" ht="10.5" customHeight="1" x14ac:dyDescent="0.25">
      <c r="B3" s="144"/>
      <c r="C3" s="162"/>
    </row>
    <row r="4" spans="1:3" ht="14.25" customHeight="1" x14ac:dyDescent="0.2">
      <c r="A4" s="140" t="s">
        <v>79</v>
      </c>
      <c r="B4" s="54"/>
      <c r="C4" s="19"/>
    </row>
    <row r="5" spans="1:3" ht="17.25" customHeight="1" thickBot="1" x14ac:dyDescent="0.25">
      <c r="A5" s="141"/>
      <c r="B5" s="143" t="s">
        <v>12</v>
      </c>
      <c r="C5" s="19"/>
    </row>
    <row r="6" spans="1:3" ht="30" customHeight="1" thickBot="1" x14ac:dyDescent="0.25">
      <c r="A6" s="174" t="s">
        <v>0</v>
      </c>
      <c r="B6" s="175" t="s">
        <v>87</v>
      </c>
      <c r="C6" s="17"/>
    </row>
    <row r="7" spans="1:3" ht="14.25" customHeight="1" x14ac:dyDescent="0.25">
      <c r="A7" s="172" t="s">
        <v>21</v>
      </c>
      <c r="B7" s="173">
        <f>SUM(B8,B11,B12,B20,B21,B22)</f>
        <v>107052</v>
      </c>
      <c r="C7" s="106"/>
    </row>
    <row r="8" spans="1:3" ht="14.25" customHeight="1" x14ac:dyDescent="0.25">
      <c r="A8" s="118" t="s">
        <v>89</v>
      </c>
      <c r="B8" s="169">
        <f>SUM(B9:B10)</f>
        <v>43014</v>
      </c>
      <c r="C8" s="8"/>
    </row>
    <row r="9" spans="1:3" ht="14.25" customHeight="1" x14ac:dyDescent="0.25">
      <c r="A9" s="115" t="s">
        <v>90</v>
      </c>
      <c r="B9" s="105">
        <v>35094</v>
      </c>
      <c r="C9" s="8"/>
    </row>
    <row r="10" spans="1:3" ht="14.25" customHeight="1" x14ac:dyDescent="0.25">
      <c r="A10" s="109" t="s">
        <v>91</v>
      </c>
      <c r="B10" s="105">
        <v>7920</v>
      </c>
      <c r="C10" s="8"/>
    </row>
    <row r="11" spans="1:3" ht="14.25" customHeight="1" x14ac:dyDescent="0.25">
      <c r="A11" s="118" t="s">
        <v>92</v>
      </c>
      <c r="B11" s="187">
        <v>7078</v>
      </c>
      <c r="C11" s="8"/>
    </row>
    <row r="12" spans="1:3" ht="14.25" customHeight="1" x14ac:dyDescent="0.25">
      <c r="A12" s="118" t="s">
        <v>93</v>
      </c>
      <c r="B12" s="169">
        <f>SUM(B13:B19)</f>
        <v>16289</v>
      </c>
      <c r="C12" s="8"/>
    </row>
    <row r="13" spans="1:3" ht="14.25" customHeight="1" x14ac:dyDescent="0.25">
      <c r="A13" s="115" t="s">
        <v>94</v>
      </c>
      <c r="B13" s="168">
        <v>5190</v>
      </c>
      <c r="C13" s="106"/>
    </row>
    <row r="14" spans="1:3" ht="14.25" customHeight="1" x14ac:dyDescent="0.25">
      <c r="A14" s="115" t="s">
        <v>95</v>
      </c>
      <c r="B14" s="105">
        <v>230</v>
      </c>
      <c r="C14" s="8"/>
    </row>
    <row r="15" spans="1:3" ht="14.25" customHeight="1" x14ac:dyDescent="0.25">
      <c r="A15" s="109" t="s">
        <v>96</v>
      </c>
      <c r="B15" s="110">
        <v>6264</v>
      </c>
      <c r="C15" s="8"/>
    </row>
    <row r="16" spans="1:3" ht="14.25" customHeight="1" x14ac:dyDescent="0.25">
      <c r="A16" s="213" t="s">
        <v>217</v>
      </c>
      <c r="B16" s="179">
        <v>1150</v>
      </c>
      <c r="C16" s="8"/>
    </row>
    <row r="17" spans="1:3" ht="14.25" customHeight="1" x14ac:dyDescent="0.25">
      <c r="A17" s="109" t="s">
        <v>97</v>
      </c>
      <c r="B17" s="110"/>
      <c r="C17" s="8"/>
    </row>
    <row r="18" spans="1:3" ht="14.25" customHeight="1" x14ac:dyDescent="0.25">
      <c r="A18" s="109" t="s">
        <v>98</v>
      </c>
      <c r="B18" s="105">
        <v>4035</v>
      </c>
      <c r="C18" s="8"/>
    </row>
    <row r="19" spans="1:3" ht="14.25" customHeight="1" x14ac:dyDescent="0.25">
      <c r="A19" s="213" t="s">
        <v>217</v>
      </c>
      <c r="B19" s="167">
        <v>-580</v>
      </c>
      <c r="C19" s="8"/>
    </row>
    <row r="20" spans="1:3" ht="14.25" customHeight="1" x14ac:dyDescent="0.25">
      <c r="A20" s="113" t="s">
        <v>99</v>
      </c>
      <c r="B20" s="169">
        <v>22299</v>
      </c>
      <c r="C20" s="106"/>
    </row>
    <row r="21" spans="1:3" ht="14.25" customHeight="1" x14ac:dyDescent="0.25">
      <c r="A21" s="213" t="s">
        <v>217</v>
      </c>
      <c r="B21" s="169">
        <v>4656</v>
      </c>
      <c r="C21" s="106"/>
    </row>
    <row r="22" spans="1:3" ht="14.25" customHeight="1" x14ac:dyDescent="0.25">
      <c r="A22" s="118" t="s">
        <v>100</v>
      </c>
      <c r="B22" s="169">
        <f>SUM(B23:B30)</f>
        <v>13716</v>
      </c>
      <c r="C22" s="8"/>
    </row>
    <row r="23" spans="1:3" ht="14.25" customHeight="1" x14ac:dyDescent="0.25">
      <c r="A23" s="109" t="s">
        <v>101</v>
      </c>
      <c r="B23" s="105">
        <v>7711</v>
      </c>
      <c r="C23" s="8"/>
    </row>
    <row r="24" spans="1:3" ht="14.25" customHeight="1" x14ac:dyDescent="0.25">
      <c r="A24" s="109" t="s">
        <v>200</v>
      </c>
      <c r="B24" s="105">
        <v>912</v>
      </c>
      <c r="C24" s="8"/>
    </row>
    <row r="25" spans="1:3" ht="14.25" customHeight="1" x14ac:dyDescent="0.25">
      <c r="A25" s="213" t="s">
        <v>217</v>
      </c>
      <c r="B25" s="167">
        <v>151</v>
      </c>
      <c r="C25" s="8"/>
    </row>
    <row r="26" spans="1:3" ht="14.25" customHeight="1" x14ac:dyDescent="0.25">
      <c r="A26" s="109" t="s">
        <v>102</v>
      </c>
      <c r="B26" s="110">
        <v>1000</v>
      </c>
      <c r="C26" s="8"/>
    </row>
    <row r="27" spans="1:3" ht="14.25" customHeight="1" x14ac:dyDescent="0.25">
      <c r="A27" s="109" t="s">
        <v>103</v>
      </c>
      <c r="B27" s="105">
        <v>212</v>
      </c>
      <c r="C27" s="8"/>
    </row>
    <row r="28" spans="1:3" ht="14.25" customHeight="1" x14ac:dyDescent="0.25">
      <c r="A28" s="213" t="s">
        <v>217</v>
      </c>
      <c r="B28" s="167">
        <v>3535</v>
      </c>
      <c r="C28" s="8"/>
    </row>
    <row r="29" spans="1:3" ht="14.25" customHeight="1" x14ac:dyDescent="0.25">
      <c r="A29" s="109" t="s">
        <v>104</v>
      </c>
      <c r="B29" s="110">
        <v>8461</v>
      </c>
      <c r="C29" s="8"/>
    </row>
    <row r="30" spans="1:3" ht="14.25" customHeight="1" x14ac:dyDescent="0.25">
      <c r="A30" s="213" t="s">
        <v>217</v>
      </c>
      <c r="B30" s="179">
        <v>-8266</v>
      </c>
      <c r="C30" s="8"/>
    </row>
    <row r="31" spans="1:3" ht="14.25" customHeight="1" x14ac:dyDescent="0.25">
      <c r="A31" s="109"/>
      <c r="B31" s="105"/>
      <c r="C31" s="8"/>
    </row>
    <row r="32" spans="1:3" ht="14.25" customHeight="1" x14ac:dyDescent="0.25">
      <c r="A32" s="111" t="s">
        <v>41</v>
      </c>
      <c r="B32" s="179">
        <f>SUM(B33,B37,B41)</f>
        <v>15033</v>
      </c>
      <c r="C32" s="106"/>
    </row>
    <row r="33" spans="1:3" ht="14.25" customHeight="1" x14ac:dyDescent="0.25">
      <c r="A33" s="118" t="s">
        <v>105</v>
      </c>
      <c r="B33" s="114">
        <f>SUM(B34:B36)</f>
        <v>3292</v>
      </c>
      <c r="C33" s="17"/>
    </row>
    <row r="34" spans="1:3" ht="14.25" customHeight="1" x14ac:dyDescent="0.25">
      <c r="A34" s="109" t="s">
        <v>108</v>
      </c>
      <c r="B34" s="117"/>
      <c r="C34" s="17"/>
    </row>
    <row r="35" spans="1:3" ht="14.25" customHeight="1" x14ac:dyDescent="0.25">
      <c r="A35" s="109" t="s">
        <v>109</v>
      </c>
      <c r="B35" s="168">
        <v>2593</v>
      </c>
      <c r="C35" s="106"/>
    </row>
    <row r="36" spans="1:3" ht="14.25" customHeight="1" x14ac:dyDescent="0.25">
      <c r="A36" s="115" t="s">
        <v>111</v>
      </c>
      <c r="B36" s="105">
        <v>699</v>
      </c>
      <c r="C36" s="8"/>
    </row>
    <row r="37" spans="1:3" ht="14.25" customHeight="1" x14ac:dyDescent="0.25">
      <c r="A37" s="118" t="s">
        <v>112</v>
      </c>
      <c r="B37" s="187">
        <v>3180</v>
      </c>
      <c r="C37" s="8"/>
    </row>
    <row r="38" spans="1:3" ht="14.25" customHeight="1" x14ac:dyDescent="0.25">
      <c r="A38" s="115" t="s">
        <v>113</v>
      </c>
      <c r="B38" s="168">
        <v>2504</v>
      </c>
      <c r="C38" s="8"/>
    </row>
    <row r="39" spans="1:3" ht="14.25" customHeight="1" x14ac:dyDescent="0.25">
      <c r="A39" s="115" t="s">
        <v>115</v>
      </c>
      <c r="B39" s="167"/>
      <c r="C39" s="8"/>
    </row>
    <row r="40" spans="1:3" ht="14.25" customHeight="1" x14ac:dyDescent="0.25">
      <c r="A40" s="115" t="s">
        <v>116</v>
      </c>
      <c r="B40" s="170">
        <v>676</v>
      </c>
      <c r="C40" s="8"/>
    </row>
    <row r="41" spans="1:3" s="200" customFormat="1" ht="14.25" customHeight="1" x14ac:dyDescent="0.25">
      <c r="A41" s="118" t="s">
        <v>207</v>
      </c>
      <c r="B41" s="187">
        <v>8561</v>
      </c>
      <c r="C41" s="106"/>
    </row>
    <row r="42" spans="1:3" ht="14.25" customHeight="1" x14ac:dyDescent="0.25">
      <c r="A42" s="109"/>
      <c r="B42" s="170"/>
      <c r="C42" s="8"/>
    </row>
    <row r="43" spans="1:3" ht="14.25" customHeight="1" x14ac:dyDescent="0.25">
      <c r="A43" s="166" t="s">
        <v>117</v>
      </c>
      <c r="B43" s="179">
        <f>SUM(B45:B49)</f>
        <v>29197</v>
      </c>
      <c r="C43" s="9"/>
    </row>
    <row r="44" spans="1:3" ht="14.25" customHeight="1" x14ac:dyDescent="0.25">
      <c r="A44" s="118" t="s">
        <v>118</v>
      </c>
      <c r="B44" s="187">
        <v>7820</v>
      </c>
      <c r="C44" s="107"/>
    </row>
    <row r="45" spans="1:3" ht="14.25" customHeight="1" x14ac:dyDescent="0.25">
      <c r="A45" s="115" t="s">
        <v>119</v>
      </c>
      <c r="B45" s="168">
        <v>6200</v>
      </c>
      <c r="C45" s="107"/>
    </row>
    <row r="46" spans="1:3" ht="14.25" customHeight="1" x14ac:dyDescent="0.3">
      <c r="A46" s="115" t="s">
        <v>120</v>
      </c>
      <c r="B46" s="171"/>
      <c r="C46" s="108"/>
    </row>
    <row r="47" spans="1:3" ht="14.25" customHeight="1" x14ac:dyDescent="0.3">
      <c r="A47" s="115" t="s">
        <v>121</v>
      </c>
      <c r="B47" s="168">
        <v>1620</v>
      </c>
      <c r="C47" s="108"/>
    </row>
    <row r="48" spans="1:3" ht="14.25" customHeight="1" x14ac:dyDescent="0.25">
      <c r="A48" s="199" t="s">
        <v>122</v>
      </c>
      <c r="B48" s="169">
        <v>21195</v>
      </c>
      <c r="C48" s="8"/>
    </row>
    <row r="49" spans="1:3" ht="14.25" customHeight="1" x14ac:dyDescent="0.25">
      <c r="A49" s="220" t="s">
        <v>217</v>
      </c>
      <c r="B49" s="224">
        <v>182</v>
      </c>
      <c r="C49" s="8"/>
    </row>
    <row r="50" spans="1:3" ht="15.75" customHeight="1" thickBot="1" x14ac:dyDescent="0.3">
      <c r="A50" s="142" t="s">
        <v>123</v>
      </c>
      <c r="B50" s="190">
        <f>SUM(B7,B32,B43,)</f>
        <v>151282</v>
      </c>
      <c r="C50" s="8"/>
    </row>
  </sheetData>
  <pageMargins left="0.75" right="0.75" top="1" bottom="1" header="0.5" footer="0.5"/>
  <pageSetup paperSize="9" scale="98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2:C51"/>
  <sheetViews>
    <sheetView topLeftCell="A37" workbookViewId="0">
      <selection activeCell="A57" sqref="A57"/>
    </sheetView>
  </sheetViews>
  <sheetFormatPr defaultRowHeight="12.75" x14ac:dyDescent="0.2"/>
  <cols>
    <col min="1" max="1" width="55.42578125" style="1" customWidth="1"/>
    <col min="2" max="2" width="17.5703125" style="1" customWidth="1"/>
    <col min="3" max="3" width="10.7109375" style="1" customWidth="1"/>
    <col min="4" max="16384" width="9.140625" style="1"/>
  </cols>
  <sheetData>
    <row r="2" spans="1:3" x14ac:dyDescent="0.2">
      <c r="A2" s="6" t="s">
        <v>248</v>
      </c>
    </row>
    <row r="3" spans="1:3" ht="15" x14ac:dyDescent="0.25">
      <c r="A3" s="3" t="s">
        <v>226</v>
      </c>
      <c r="B3" s="144"/>
      <c r="C3" s="162"/>
    </row>
    <row r="4" spans="1:3" ht="15.75" x14ac:dyDescent="0.2">
      <c r="A4" s="140" t="s">
        <v>199</v>
      </c>
      <c r="B4" s="54"/>
      <c r="C4" s="19"/>
    </row>
    <row r="5" spans="1:3" ht="15.75" thickBot="1" x14ac:dyDescent="0.25">
      <c r="A5" s="141"/>
      <c r="B5" s="143" t="s">
        <v>12</v>
      </c>
      <c r="C5" s="19"/>
    </row>
    <row r="6" spans="1:3" ht="29.25" thickBot="1" x14ac:dyDescent="0.25">
      <c r="A6" s="174" t="s">
        <v>0</v>
      </c>
      <c r="B6" s="175" t="s">
        <v>87</v>
      </c>
      <c r="C6" s="17"/>
    </row>
    <row r="7" spans="1:3" ht="15.75" x14ac:dyDescent="0.25">
      <c r="A7" s="235" t="s">
        <v>21</v>
      </c>
      <c r="B7" s="236">
        <f>SUM(B8,B12:B13,B14,)</f>
        <v>21920</v>
      </c>
      <c r="C7" s="106"/>
    </row>
    <row r="8" spans="1:3" ht="15" x14ac:dyDescent="0.25">
      <c r="A8" s="118" t="s">
        <v>89</v>
      </c>
      <c r="B8" s="169">
        <f>SUM(B9:B10)</f>
        <v>13644</v>
      </c>
      <c r="C8" s="8"/>
    </row>
    <row r="9" spans="1:3" ht="15" x14ac:dyDescent="0.25">
      <c r="A9" s="115" t="s">
        <v>90</v>
      </c>
      <c r="B9" s="105">
        <v>13416</v>
      </c>
      <c r="C9" s="8"/>
    </row>
    <row r="10" spans="1:3" ht="15" x14ac:dyDescent="0.25">
      <c r="A10" s="213" t="s">
        <v>217</v>
      </c>
      <c r="B10" s="167">
        <v>228</v>
      </c>
      <c r="C10" s="8"/>
    </row>
    <row r="11" spans="1:3" ht="15.75" customHeight="1" x14ac:dyDescent="0.25">
      <c r="A11" s="109" t="s">
        <v>91</v>
      </c>
      <c r="B11" s="105"/>
      <c r="C11" s="8"/>
    </row>
    <row r="12" spans="1:3" ht="15" x14ac:dyDescent="0.25">
      <c r="A12" s="118" t="s">
        <v>92</v>
      </c>
      <c r="B12" s="187">
        <v>3659</v>
      </c>
      <c r="C12" s="8"/>
    </row>
    <row r="13" spans="1:3" ht="15" x14ac:dyDescent="0.25">
      <c r="A13" s="213" t="s">
        <v>217</v>
      </c>
      <c r="B13" s="187">
        <v>103</v>
      </c>
      <c r="C13" s="8"/>
    </row>
    <row r="14" spans="1:3" ht="15" customHeight="1" x14ac:dyDescent="0.25">
      <c r="A14" s="118" t="s">
        <v>93</v>
      </c>
      <c r="B14" s="169">
        <f>SUM(B15:B23)</f>
        <v>4514</v>
      </c>
      <c r="C14" s="8"/>
    </row>
    <row r="15" spans="1:3" ht="15" x14ac:dyDescent="0.25">
      <c r="A15" s="115" t="s">
        <v>94</v>
      </c>
      <c r="B15" s="168">
        <v>150</v>
      </c>
      <c r="C15" s="106"/>
    </row>
    <row r="16" spans="1:3" ht="15" x14ac:dyDescent="0.25">
      <c r="A16" s="115" t="s">
        <v>95</v>
      </c>
      <c r="B16" s="105">
        <v>80</v>
      </c>
      <c r="C16" s="8"/>
    </row>
    <row r="17" spans="1:3" ht="15" x14ac:dyDescent="0.25">
      <c r="A17" s="213" t="s">
        <v>217</v>
      </c>
      <c r="B17" s="167">
        <v>-52</v>
      </c>
      <c r="C17" s="8"/>
    </row>
    <row r="18" spans="1:3" ht="15" x14ac:dyDescent="0.25">
      <c r="A18" s="109" t="s">
        <v>96</v>
      </c>
      <c r="B18" s="110">
        <v>3120</v>
      </c>
      <c r="C18" s="8"/>
    </row>
    <row r="19" spans="1:3" ht="15" x14ac:dyDescent="0.25">
      <c r="A19" s="213" t="s">
        <v>217</v>
      </c>
      <c r="B19" s="179">
        <v>271</v>
      </c>
      <c r="C19" s="8"/>
    </row>
    <row r="20" spans="1:3" ht="15" x14ac:dyDescent="0.25">
      <c r="A20" s="109" t="s">
        <v>97</v>
      </c>
      <c r="B20" s="110">
        <v>30</v>
      </c>
      <c r="C20" s="8"/>
    </row>
    <row r="21" spans="1:3" ht="15" x14ac:dyDescent="0.25">
      <c r="A21" s="213" t="s">
        <v>217</v>
      </c>
      <c r="B21" s="179">
        <v>-30</v>
      </c>
      <c r="C21" s="8"/>
    </row>
    <row r="22" spans="1:3" ht="15" x14ac:dyDescent="0.25">
      <c r="A22" s="109" t="s">
        <v>98</v>
      </c>
      <c r="B22" s="105">
        <v>740</v>
      </c>
      <c r="C22" s="8"/>
    </row>
    <row r="23" spans="1:3" ht="15" x14ac:dyDescent="0.25">
      <c r="A23" s="213" t="s">
        <v>217</v>
      </c>
      <c r="B23" s="167">
        <v>205</v>
      </c>
      <c r="C23" s="8"/>
    </row>
    <row r="24" spans="1:3" ht="15" x14ac:dyDescent="0.25">
      <c r="A24" s="113" t="s">
        <v>99</v>
      </c>
      <c r="B24" s="169"/>
      <c r="C24" s="106"/>
    </row>
    <row r="25" spans="1:3" ht="15" x14ac:dyDescent="0.25">
      <c r="A25" s="118" t="s">
        <v>100</v>
      </c>
      <c r="B25" s="169"/>
      <c r="C25" s="8"/>
    </row>
    <row r="26" spans="1:3" ht="15" x14ac:dyDescent="0.25">
      <c r="A26" s="109" t="s">
        <v>101</v>
      </c>
      <c r="B26" s="105"/>
      <c r="C26" s="8"/>
    </row>
    <row r="27" spans="1:3" ht="15" x14ac:dyDescent="0.25">
      <c r="A27" s="109" t="s">
        <v>102</v>
      </c>
      <c r="B27" s="110"/>
      <c r="C27" s="8"/>
    </row>
    <row r="28" spans="1:3" ht="15" x14ac:dyDescent="0.25">
      <c r="A28" s="109" t="s">
        <v>103</v>
      </c>
      <c r="B28" s="105"/>
      <c r="C28" s="8"/>
    </row>
    <row r="29" spans="1:3" ht="15" x14ac:dyDescent="0.25">
      <c r="A29" s="109" t="s">
        <v>104</v>
      </c>
      <c r="B29" s="110"/>
      <c r="C29" s="8"/>
    </row>
    <row r="30" spans="1:3" ht="15" x14ac:dyDescent="0.25">
      <c r="A30" s="109"/>
      <c r="B30" s="105"/>
      <c r="C30" s="8"/>
    </row>
    <row r="31" spans="1:3" ht="15" x14ac:dyDescent="0.25">
      <c r="A31" s="111" t="s">
        <v>41</v>
      </c>
      <c r="B31" s="179">
        <f>SUM(B32,B39)</f>
        <v>149</v>
      </c>
      <c r="C31" s="106"/>
    </row>
    <row r="32" spans="1:3" ht="15" x14ac:dyDescent="0.25">
      <c r="A32" s="118" t="s">
        <v>105</v>
      </c>
      <c r="B32" s="114">
        <f>SUM(B33:B38)</f>
        <v>149</v>
      </c>
      <c r="C32" s="17"/>
    </row>
    <row r="33" spans="1:3" ht="15" x14ac:dyDescent="0.25">
      <c r="A33" s="115" t="s">
        <v>106</v>
      </c>
      <c r="B33" s="116"/>
      <c r="C33" s="8"/>
    </row>
    <row r="34" spans="1:3" ht="15" x14ac:dyDescent="0.25">
      <c r="A34" s="109" t="s">
        <v>107</v>
      </c>
      <c r="B34" s="110"/>
      <c r="C34" s="19"/>
    </row>
    <row r="35" spans="1:3" ht="15" x14ac:dyDescent="0.25">
      <c r="A35" s="109" t="s">
        <v>108</v>
      </c>
      <c r="B35" s="117"/>
      <c r="C35" s="17"/>
    </row>
    <row r="36" spans="1:3" ht="16.5" customHeight="1" x14ac:dyDescent="0.25">
      <c r="A36" s="109" t="s">
        <v>109</v>
      </c>
      <c r="B36" s="168">
        <v>117</v>
      </c>
      <c r="C36" s="106"/>
    </row>
    <row r="37" spans="1:3" ht="15.75" customHeight="1" x14ac:dyDescent="0.25">
      <c r="A37" s="115" t="s">
        <v>110</v>
      </c>
      <c r="B37" s="105"/>
      <c r="C37" s="8"/>
    </row>
    <row r="38" spans="1:3" ht="15" x14ac:dyDescent="0.25">
      <c r="A38" s="115" t="s">
        <v>111</v>
      </c>
      <c r="B38" s="105">
        <v>32</v>
      </c>
      <c r="C38" s="8"/>
    </row>
    <row r="39" spans="1:3" ht="16.5" customHeight="1" x14ac:dyDescent="0.25">
      <c r="A39" s="118" t="s">
        <v>112</v>
      </c>
      <c r="B39" s="110"/>
      <c r="C39" s="8"/>
    </row>
    <row r="40" spans="1:3" ht="18" customHeight="1" x14ac:dyDescent="0.25">
      <c r="A40" s="115" t="s">
        <v>113</v>
      </c>
      <c r="B40" s="167"/>
      <c r="C40" s="8"/>
    </row>
    <row r="41" spans="1:3" ht="18" customHeight="1" x14ac:dyDescent="0.25">
      <c r="A41" s="115" t="s">
        <v>114</v>
      </c>
      <c r="B41" s="112"/>
      <c r="C41" s="17"/>
    </row>
    <row r="42" spans="1:3" ht="15.75" customHeight="1" x14ac:dyDescent="0.25">
      <c r="A42" s="115" t="s">
        <v>115</v>
      </c>
      <c r="B42" s="167"/>
      <c r="C42" s="8"/>
    </row>
    <row r="43" spans="1:3" ht="15.75" customHeight="1" x14ac:dyDescent="0.25">
      <c r="A43" s="115" t="s">
        <v>116</v>
      </c>
      <c r="B43" s="187"/>
      <c r="C43" s="8"/>
    </row>
    <row r="44" spans="1:3" ht="15.75" customHeight="1" x14ac:dyDescent="0.25">
      <c r="A44" s="109"/>
      <c r="B44" s="170"/>
      <c r="C44" s="8"/>
    </row>
    <row r="45" spans="1:3" ht="18" customHeight="1" x14ac:dyDescent="0.25">
      <c r="A45" s="166" t="s">
        <v>117</v>
      </c>
      <c r="B45" s="179"/>
      <c r="C45" s="9"/>
    </row>
    <row r="46" spans="1:3" ht="15.75" customHeight="1" thickBot="1" x14ac:dyDescent="0.3">
      <c r="A46" s="237" t="s">
        <v>118</v>
      </c>
      <c r="B46" s="238"/>
      <c r="C46" s="107"/>
    </row>
    <row r="47" spans="1:3" ht="18" customHeight="1" thickBot="1" x14ac:dyDescent="0.35">
      <c r="A47" s="234"/>
      <c r="B47" s="234"/>
      <c r="C47" s="108"/>
    </row>
    <row r="48" spans="1:3" ht="30.75" customHeight="1" thickBot="1" x14ac:dyDescent="0.3">
      <c r="A48" s="174" t="s">
        <v>0</v>
      </c>
      <c r="B48" s="175" t="s">
        <v>87</v>
      </c>
      <c r="C48" s="8"/>
    </row>
    <row r="49" spans="1:3" ht="20.25" customHeight="1" x14ac:dyDescent="0.25">
      <c r="A49" s="115" t="s">
        <v>121</v>
      </c>
      <c r="B49" s="168"/>
      <c r="C49" s="8"/>
    </row>
    <row r="50" spans="1:3" ht="15" x14ac:dyDescent="0.25">
      <c r="A50" s="199" t="s">
        <v>122</v>
      </c>
      <c r="B50" s="169"/>
    </row>
    <row r="51" spans="1:3" ht="17.25" thickBot="1" x14ac:dyDescent="0.3">
      <c r="A51" s="142" t="s">
        <v>123</v>
      </c>
      <c r="B51" s="190">
        <f>SUM(B9,B33,B47)</f>
        <v>13416</v>
      </c>
    </row>
  </sheetData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2:I136"/>
  <sheetViews>
    <sheetView workbookViewId="0">
      <selection activeCell="A2" sqref="A2"/>
    </sheetView>
  </sheetViews>
  <sheetFormatPr defaultRowHeight="12.75" x14ac:dyDescent="0.2"/>
  <cols>
    <col min="1" max="1" width="24.7109375" style="1" customWidth="1"/>
    <col min="2" max="9" width="7.7109375" style="1" customWidth="1"/>
    <col min="10" max="16384" width="9.140625" style="1"/>
  </cols>
  <sheetData>
    <row r="2" spans="1:9" x14ac:dyDescent="0.2">
      <c r="A2" s="6" t="s">
        <v>249</v>
      </c>
      <c r="B2" s="6"/>
      <c r="C2" s="4"/>
      <c r="D2" s="4"/>
      <c r="E2" s="4"/>
      <c r="F2" s="4"/>
      <c r="G2" s="4"/>
      <c r="H2" s="4"/>
      <c r="I2" s="4"/>
    </row>
    <row r="3" spans="1:9" ht="15" x14ac:dyDescent="0.25">
      <c r="A3" s="4"/>
      <c r="B3" s="4"/>
      <c r="C3" s="3" t="s">
        <v>227</v>
      </c>
      <c r="D3" s="3"/>
      <c r="E3" s="4"/>
      <c r="F3" s="162"/>
      <c r="G3" s="162"/>
      <c r="H3" s="162"/>
      <c r="I3" s="162"/>
    </row>
    <row r="4" spans="1:9" ht="15.75" x14ac:dyDescent="0.25">
      <c r="A4" s="5"/>
      <c r="B4" s="2"/>
      <c r="C4" s="2"/>
      <c r="D4" s="2"/>
      <c r="E4" s="2"/>
      <c r="F4" s="2"/>
      <c r="G4" s="2"/>
      <c r="H4" s="2"/>
      <c r="I4" s="2"/>
    </row>
    <row r="5" spans="1:9" ht="15.75" x14ac:dyDescent="0.25">
      <c r="A5" s="5" t="s">
        <v>88</v>
      </c>
      <c r="B5" s="32"/>
      <c r="C5" s="17"/>
      <c r="D5" s="32"/>
      <c r="E5" s="32"/>
      <c r="F5" s="32"/>
      <c r="G5" s="32"/>
      <c r="H5" s="32"/>
      <c r="I5" s="32"/>
    </row>
    <row r="6" spans="1:9" x14ac:dyDescent="0.2">
      <c r="A6" s="18"/>
      <c r="B6" s="32"/>
      <c r="C6" s="32"/>
      <c r="D6" s="32"/>
      <c r="E6" s="32"/>
      <c r="F6" s="32"/>
      <c r="G6" s="32"/>
      <c r="H6" s="4"/>
      <c r="I6" s="32"/>
    </row>
    <row r="7" spans="1:9" ht="13.5" thickBot="1" x14ac:dyDescent="0.25">
      <c r="A7" s="18"/>
      <c r="B7" s="32"/>
      <c r="C7" s="32"/>
      <c r="D7" s="32"/>
      <c r="E7" s="32"/>
      <c r="F7" s="32"/>
      <c r="G7" s="32"/>
      <c r="H7" s="4" t="s">
        <v>12</v>
      </c>
      <c r="I7" s="32"/>
    </row>
    <row r="8" spans="1:9" ht="15.75" customHeight="1" thickBot="1" x14ac:dyDescent="0.3">
      <c r="A8" s="33" t="s">
        <v>0</v>
      </c>
      <c r="B8" s="34"/>
      <c r="C8" s="34" t="s">
        <v>10</v>
      </c>
      <c r="D8" s="34"/>
      <c r="E8" s="34"/>
      <c r="F8" s="34"/>
      <c r="G8" s="34"/>
      <c r="H8" s="42"/>
      <c r="I8" s="43"/>
    </row>
    <row r="9" spans="1:9" ht="13.5" customHeight="1" x14ac:dyDescent="0.2">
      <c r="A9" s="38" t="s">
        <v>5</v>
      </c>
      <c r="B9" s="39" t="s">
        <v>2</v>
      </c>
      <c r="C9" s="39" t="s">
        <v>3</v>
      </c>
      <c r="D9" s="39" t="s">
        <v>7</v>
      </c>
      <c r="E9" s="39" t="s">
        <v>1</v>
      </c>
      <c r="F9" s="39" t="s">
        <v>203</v>
      </c>
      <c r="G9" s="39" t="s">
        <v>205</v>
      </c>
      <c r="H9" s="40" t="s">
        <v>9</v>
      </c>
      <c r="I9" s="41" t="s">
        <v>4</v>
      </c>
    </row>
    <row r="10" spans="1:9" ht="15.75" customHeight="1" thickBot="1" x14ac:dyDescent="0.25">
      <c r="A10" s="28"/>
      <c r="B10" s="29"/>
      <c r="C10" s="29" t="s">
        <v>6</v>
      </c>
      <c r="D10" s="29" t="s">
        <v>8</v>
      </c>
      <c r="E10" s="29" t="s">
        <v>6</v>
      </c>
      <c r="F10" s="29" t="s">
        <v>204</v>
      </c>
      <c r="G10" s="29" t="s">
        <v>6</v>
      </c>
      <c r="H10" s="35" t="s">
        <v>206</v>
      </c>
      <c r="I10" s="36"/>
    </row>
    <row r="11" spans="1:9" ht="15" customHeight="1" x14ac:dyDescent="0.2">
      <c r="A11" s="178" t="s">
        <v>83</v>
      </c>
      <c r="B11" s="27"/>
      <c r="C11" s="27"/>
      <c r="D11" s="27"/>
      <c r="E11" s="27"/>
      <c r="F11" s="27"/>
      <c r="G11" s="27"/>
      <c r="H11" s="27"/>
      <c r="I11" s="85"/>
    </row>
    <row r="12" spans="1:9" ht="15" customHeight="1" x14ac:dyDescent="0.2">
      <c r="A12" s="38" t="s">
        <v>13</v>
      </c>
      <c r="B12" s="27">
        <f>SUM(C12:E12)</f>
        <v>14517</v>
      </c>
      <c r="C12" s="27">
        <v>7943</v>
      </c>
      <c r="D12" s="27">
        <v>2103</v>
      </c>
      <c r="E12" s="27">
        <v>4471</v>
      </c>
      <c r="F12" s="27"/>
      <c r="G12" s="27"/>
      <c r="H12" s="27"/>
      <c r="I12" s="85">
        <v>1</v>
      </c>
    </row>
    <row r="13" spans="1:9" ht="15" customHeight="1" x14ac:dyDescent="0.2">
      <c r="A13" s="216" t="s">
        <v>217</v>
      </c>
      <c r="B13" s="217">
        <f>SUM(C13:E13)</f>
        <v>570</v>
      </c>
      <c r="C13" s="25"/>
      <c r="D13" s="25"/>
      <c r="E13" s="215">
        <v>570</v>
      </c>
      <c r="F13" s="24"/>
      <c r="G13" s="25"/>
      <c r="H13" s="24"/>
      <c r="I13" s="86"/>
    </row>
    <row r="14" spans="1:9" ht="15" customHeight="1" x14ac:dyDescent="0.2">
      <c r="A14" s="30" t="s">
        <v>11</v>
      </c>
      <c r="B14" s="24"/>
      <c r="C14" s="24"/>
      <c r="D14" s="24"/>
      <c r="E14" s="24"/>
      <c r="F14" s="24"/>
      <c r="G14" s="24"/>
      <c r="H14" s="24"/>
      <c r="I14" s="86"/>
    </row>
    <row r="15" spans="1:9" ht="15" customHeight="1" x14ac:dyDescent="0.2">
      <c r="A15" s="26" t="s">
        <v>18</v>
      </c>
      <c r="B15" s="24">
        <f>SUM(C15:E15)</f>
        <v>632</v>
      </c>
      <c r="C15" s="24"/>
      <c r="D15" s="24"/>
      <c r="E15" s="24">
        <v>632</v>
      </c>
      <c r="F15" s="24"/>
      <c r="G15" s="24"/>
      <c r="H15" s="24"/>
      <c r="I15" s="86"/>
    </row>
    <row r="16" spans="1:9" ht="15.75" customHeight="1" x14ac:dyDescent="0.2">
      <c r="A16" s="26" t="s">
        <v>78</v>
      </c>
      <c r="B16" s="24">
        <f>SUM(C16:E16)</f>
        <v>41906</v>
      </c>
      <c r="C16" s="24">
        <v>33127</v>
      </c>
      <c r="D16" s="24">
        <v>4472</v>
      </c>
      <c r="E16" s="24">
        <v>4307</v>
      </c>
      <c r="F16" s="24"/>
      <c r="G16" s="24"/>
      <c r="H16" s="24"/>
      <c r="I16" s="86">
        <v>40</v>
      </c>
    </row>
    <row r="17" spans="1:9" ht="15.75" customHeight="1" x14ac:dyDescent="0.2">
      <c r="A17" s="26" t="s">
        <v>72</v>
      </c>
      <c r="B17" s="24">
        <v>385</v>
      </c>
      <c r="C17" s="24"/>
      <c r="D17" s="24"/>
      <c r="E17" s="24">
        <v>385</v>
      </c>
      <c r="F17" s="24"/>
      <c r="G17" s="24"/>
      <c r="H17" s="24"/>
      <c r="I17" s="86"/>
    </row>
    <row r="18" spans="1:9" ht="15.75" customHeight="1" x14ac:dyDescent="0.2">
      <c r="A18" s="26" t="s">
        <v>14</v>
      </c>
      <c r="B18" s="24">
        <v>3739</v>
      </c>
      <c r="C18" s="24">
        <v>1644</v>
      </c>
      <c r="D18" s="24">
        <v>430</v>
      </c>
      <c r="E18" s="24">
        <v>1665</v>
      </c>
      <c r="F18" s="24"/>
      <c r="G18" s="24"/>
      <c r="H18" s="24"/>
      <c r="I18" s="86">
        <v>1</v>
      </c>
    </row>
    <row r="19" spans="1:9" ht="15.75" customHeight="1" x14ac:dyDescent="0.2">
      <c r="A19" s="26" t="s">
        <v>73</v>
      </c>
      <c r="B19" s="24">
        <v>420</v>
      </c>
      <c r="C19" s="24"/>
      <c r="D19" s="24"/>
      <c r="E19" s="24">
        <v>420</v>
      </c>
      <c r="F19" s="24"/>
      <c r="G19" s="24"/>
      <c r="H19" s="24"/>
      <c r="I19" s="86"/>
    </row>
    <row r="20" spans="1:9" ht="15.75" customHeight="1" x14ac:dyDescent="0.2">
      <c r="A20" s="26" t="s">
        <v>74</v>
      </c>
      <c r="B20" s="24">
        <v>385</v>
      </c>
      <c r="C20" s="24"/>
      <c r="D20" s="24"/>
      <c r="E20" s="24">
        <v>385</v>
      </c>
      <c r="F20" s="24"/>
      <c r="G20" s="24"/>
      <c r="H20" s="24"/>
      <c r="I20" s="86"/>
    </row>
    <row r="21" spans="1:9" ht="15.75" customHeight="1" x14ac:dyDescent="0.2">
      <c r="A21" s="26" t="s">
        <v>75</v>
      </c>
      <c r="B21" s="24">
        <v>282</v>
      </c>
      <c r="C21" s="24"/>
      <c r="D21" s="24"/>
      <c r="E21" s="24">
        <v>282</v>
      </c>
      <c r="F21" s="24"/>
      <c r="G21" s="24"/>
      <c r="H21" s="24"/>
      <c r="I21" s="86"/>
    </row>
    <row r="22" spans="1:9" ht="15.75" customHeight="1" x14ac:dyDescent="0.2">
      <c r="A22" s="26" t="s">
        <v>76</v>
      </c>
      <c r="B22" s="24">
        <v>667</v>
      </c>
      <c r="C22" s="24"/>
      <c r="D22" s="24"/>
      <c r="E22" s="24">
        <v>667</v>
      </c>
      <c r="F22" s="24"/>
      <c r="G22" s="24"/>
      <c r="H22" s="24"/>
      <c r="I22" s="86"/>
    </row>
    <row r="23" spans="1:9" ht="15.75" customHeight="1" x14ac:dyDescent="0.2">
      <c r="A23" s="26" t="s">
        <v>15</v>
      </c>
      <c r="B23" s="24">
        <v>1905</v>
      </c>
      <c r="C23" s="24"/>
      <c r="D23" s="24"/>
      <c r="E23" s="24">
        <v>1905</v>
      </c>
      <c r="F23" s="24"/>
      <c r="G23" s="24"/>
      <c r="H23" s="24"/>
      <c r="I23" s="86"/>
    </row>
    <row r="24" spans="1:9" ht="15.75" customHeight="1" x14ac:dyDescent="0.2">
      <c r="A24" s="26" t="s">
        <v>16</v>
      </c>
      <c r="B24" s="24">
        <v>400</v>
      </c>
      <c r="C24" s="24"/>
      <c r="D24" s="24"/>
      <c r="E24" s="24">
        <v>400</v>
      </c>
      <c r="F24" s="24"/>
      <c r="G24" s="24"/>
      <c r="H24" s="24"/>
      <c r="I24" s="86"/>
    </row>
    <row r="25" spans="1:9" ht="15.75" customHeight="1" x14ac:dyDescent="0.2">
      <c r="A25" s="26" t="s">
        <v>17</v>
      </c>
      <c r="B25" s="24">
        <v>573</v>
      </c>
      <c r="C25" s="24">
        <v>300</v>
      </c>
      <c r="D25" s="24">
        <v>73</v>
      </c>
      <c r="E25" s="24">
        <v>200</v>
      </c>
      <c r="F25" s="24"/>
      <c r="G25" s="24"/>
      <c r="H25" s="24"/>
      <c r="I25" s="86"/>
    </row>
    <row r="26" spans="1:9" ht="15.75" customHeight="1" x14ac:dyDescent="0.2">
      <c r="A26" s="26" t="s">
        <v>183</v>
      </c>
      <c r="B26" s="31">
        <v>22299</v>
      </c>
      <c r="C26" s="31"/>
      <c r="D26" s="31"/>
      <c r="E26" s="31"/>
      <c r="F26" s="31">
        <v>22299</v>
      </c>
      <c r="G26" s="24"/>
      <c r="H26" s="24"/>
      <c r="I26" s="86"/>
    </row>
    <row r="27" spans="1:9" ht="15.75" customHeight="1" x14ac:dyDescent="0.2">
      <c r="A27" s="227" t="s">
        <v>217</v>
      </c>
      <c r="B27" s="228">
        <v>4656</v>
      </c>
      <c r="C27" s="226"/>
      <c r="D27" s="226"/>
      <c r="E27" s="226"/>
      <c r="F27" s="228">
        <v>4656</v>
      </c>
      <c r="G27" s="180"/>
      <c r="H27" s="180"/>
      <c r="I27" s="181"/>
    </row>
    <row r="28" spans="1:9" ht="15.75" customHeight="1" x14ac:dyDescent="0.2">
      <c r="A28" s="24" t="s">
        <v>201</v>
      </c>
      <c r="B28" s="24">
        <f>SUM(G28)</f>
        <v>9623</v>
      </c>
      <c r="C28" s="226"/>
      <c r="D28" s="226"/>
      <c r="E28" s="226"/>
      <c r="F28" s="228"/>
      <c r="G28" s="180">
        <v>9623</v>
      </c>
      <c r="H28" s="180"/>
      <c r="I28" s="181"/>
    </row>
    <row r="29" spans="1:9" ht="15.75" customHeight="1" thickBot="1" x14ac:dyDescent="0.25">
      <c r="A29" s="230" t="s">
        <v>217</v>
      </c>
      <c r="B29" s="231">
        <f>SUM(G29)</f>
        <v>151</v>
      </c>
      <c r="C29" s="180"/>
      <c r="D29" s="180"/>
      <c r="E29" s="180"/>
      <c r="F29" s="180"/>
      <c r="G29" s="228">
        <v>151</v>
      </c>
      <c r="H29" s="180"/>
      <c r="I29" s="181"/>
    </row>
    <row r="30" spans="1:9" ht="15.75" customHeight="1" thickBot="1" x14ac:dyDescent="0.3">
      <c r="A30" s="229" t="s">
        <v>43</v>
      </c>
      <c r="B30" s="208">
        <f>SUM(B12:B29)</f>
        <v>103110</v>
      </c>
      <c r="C30" s="182">
        <f>SUM(C12:C27)</f>
        <v>43014</v>
      </c>
      <c r="D30" s="182">
        <f>SUM(D12:D27)</f>
        <v>7078</v>
      </c>
      <c r="E30" s="182">
        <f>SUM(E12:E27)</f>
        <v>16289</v>
      </c>
      <c r="F30" s="182">
        <f>SUM(F26:F27)</f>
        <v>26955</v>
      </c>
      <c r="G30" s="182">
        <f>SUM(G28:G29)</f>
        <v>9774</v>
      </c>
      <c r="H30" s="182"/>
      <c r="I30" s="183">
        <v>42</v>
      </c>
    </row>
    <row r="31" spans="1:9" ht="15" customHeight="1" x14ac:dyDescent="0.2">
      <c r="A31" s="178" t="s">
        <v>84</v>
      </c>
      <c r="B31" s="27"/>
      <c r="C31" s="27"/>
      <c r="D31" s="27"/>
      <c r="E31" s="27"/>
      <c r="F31" s="27"/>
      <c r="G31" s="27"/>
      <c r="H31" s="27"/>
      <c r="I31" s="85"/>
    </row>
    <row r="32" spans="1:9" ht="15" customHeight="1" x14ac:dyDescent="0.2">
      <c r="A32" s="26"/>
      <c r="B32" s="24"/>
      <c r="C32" s="24"/>
      <c r="D32" s="24"/>
      <c r="E32" s="24"/>
      <c r="F32" s="24"/>
      <c r="G32" s="24"/>
      <c r="H32" s="24"/>
      <c r="I32" s="86"/>
    </row>
    <row r="33" spans="1:9" ht="15" customHeight="1" x14ac:dyDescent="0.2">
      <c r="A33" s="26" t="s">
        <v>85</v>
      </c>
      <c r="B33" s="24">
        <v>130</v>
      </c>
      <c r="C33" s="24"/>
      <c r="D33" s="24"/>
      <c r="E33" s="24"/>
      <c r="F33" s="24"/>
      <c r="G33" s="24">
        <v>130</v>
      </c>
      <c r="H33" s="24"/>
      <c r="I33" s="86"/>
    </row>
    <row r="34" spans="1:9" ht="15" customHeight="1" x14ac:dyDescent="0.2">
      <c r="A34" s="26" t="s">
        <v>218</v>
      </c>
      <c r="B34" s="24">
        <v>82</v>
      </c>
      <c r="C34" s="24"/>
      <c r="D34" s="24"/>
      <c r="E34" s="24"/>
      <c r="F34" s="24"/>
      <c r="G34" s="24">
        <v>82</v>
      </c>
      <c r="H34" s="24"/>
      <c r="I34" s="86"/>
    </row>
    <row r="35" spans="1:9" ht="15" customHeight="1" x14ac:dyDescent="0.2">
      <c r="A35" s="216" t="s">
        <v>238</v>
      </c>
      <c r="B35" s="215">
        <v>3535</v>
      </c>
      <c r="C35" s="24"/>
      <c r="D35" s="24"/>
      <c r="E35" s="24"/>
      <c r="F35" s="24"/>
      <c r="G35" s="215">
        <v>3535</v>
      </c>
      <c r="H35" s="24"/>
      <c r="I35" s="86"/>
    </row>
    <row r="36" spans="1:9" ht="15" customHeight="1" x14ac:dyDescent="0.2">
      <c r="A36" s="26"/>
      <c r="B36" s="24"/>
      <c r="C36" s="24"/>
      <c r="D36" s="24"/>
      <c r="E36" s="24"/>
      <c r="F36" s="24"/>
      <c r="G36" s="24"/>
      <c r="H36" s="24"/>
      <c r="I36" s="86"/>
    </row>
    <row r="37" spans="1:9" ht="15" customHeight="1" x14ac:dyDescent="0.2">
      <c r="A37" s="26"/>
      <c r="B37" s="24"/>
      <c r="C37" s="24"/>
      <c r="D37" s="24"/>
      <c r="E37" s="24"/>
      <c r="F37" s="24"/>
      <c r="G37" s="24"/>
      <c r="H37" s="24"/>
      <c r="I37" s="86"/>
    </row>
    <row r="38" spans="1:9" ht="15" customHeight="1" x14ac:dyDescent="0.2">
      <c r="A38" s="26"/>
      <c r="B38" s="24"/>
      <c r="C38" s="24"/>
      <c r="D38" s="24"/>
      <c r="E38" s="24"/>
      <c r="F38" s="24"/>
      <c r="G38" s="24"/>
      <c r="H38" s="24"/>
      <c r="I38" s="86"/>
    </row>
    <row r="39" spans="1:9" ht="15" customHeight="1" x14ac:dyDescent="0.2">
      <c r="A39" s="26"/>
      <c r="B39" s="24"/>
      <c r="C39" s="24"/>
      <c r="D39" s="24"/>
      <c r="E39" s="24"/>
      <c r="F39" s="24"/>
      <c r="G39" s="24"/>
      <c r="H39" s="24"/>
      <c r="I39" s="86"/>
    </row>
    <row r="40" spans="1:9" ht="15" customHeight="1" thickBot="1" x14ac:dyDescent="0.25">
      <c r="A40" s="26"/>
      <c r="B40" s="24"/>
      <c r="C40" s="24"/>
      <c r="D40" s="24"/>
      <c r="E40" s="24"/>
      <c r="F40" s="24"/>
      <c r="G40" s="24"/>
      <c r="H40" s="24"/>
      <c r="I40" s="86"/>
    </row>
    <row r="41" spans="1:9" ht="15" customHeight="1" thickBot="1" x14ac:dyDescent="0.3">
      <c r="A41" s="44" t="s">
        <v>19</v>
      </c>
      <c r="B41" s="37">
        <f>SUM(B33:B40)</f>
        <v>3747</v>
      </c>
      <c r="C41" s="188"/>
      <c r="D41" s="188"/>
      <c r="E41" s="188"/>
      <c r="F41" s="188"/>
      <c r="G41" s="188">
        <f>SUM(G33:G40)</f>
        <v>3747</v>
      </c>
      <c r="H41" s="188"/>
      <c r="I41" s="46"/>
    </row>
    <row r="42" spans="1:9" ht="15" customHeight="1" thickBot="1" x14ac:dyDescent="0.3">
      <c r="A42" s="87"/>
      <c r="B42" s="47"/>
      <c r="C42" s="47"/>
      <c r="D42" s="47"/>
      <c r="E42" s="47"/>
      <c r="F42" s="47"/>
      <c r="G42" s="47"/>
      <c r="H42" s="47"/>
      <c r="I42" s="88"/>
    </row>
    <row r="43" spans="1:9" ht="15" customHeight="1" thickBot="1" x14ac:dyDescent="0.3">
      <c r="A43" s="45" t="s">
        <v>20</v>
      </c>
      <c r="B43" s="48">
        <f>SUM(B30,B41)</f>
        <v>106857</v>
      </c>
      <c r="C43" s="48"/>
      <c r="D43" s="48"/>
      <c r="E43" s="48"/>
      <c r="F43" s="48"/>
      <c r="G43" s="48">
        <f>SUM(G30,G41)</f>
        <v>13521</v>
      </c>
      <c r="H43" s="48"/>
      <c r="I43" s="49"/>
    </row>
    <row r="44" spans="1:9" ht="15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</row>
    <row r="45" spans="1:9" ht="15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</row>
    <row r="46" spans="1:9" ht="15" customHeight="1" x14ac:dyDescent="0.2">
      <c r="A46" s="18"/>
      <c r="B46" s="18"/>
      <c r="C46" s="18"/>
      <c r="D46" s="18"/>
      <c r="E46" s="18"/>
      <c r="F46" s="23"/>
      <c r="G46" s="23"/>
      <c r="H46" s="18"/>
      <c r="I46" s="18"/>
    </row>
    <row r="47" spans="1:9" ht="15" customHeight="1" x14ac:dyDescent="0.2">
      <c r="A47" s="18"/>
      <c r="B47" s="18"/>
      <c r="C47" s="18"/>
      <c r="D47" s="18"/>
      <c r="E47" s="18"/>
      <c r="F47" s="18"/>
      <c r="G47" s="18"/>
      <c r="H47" s="18"/>
      <c r="I47" s="18"/>
    </row>
    <row r="48" spans="1:9" ht="15" customHeight="1" x14ac:dyDescent="0.2">
      <c r="A48" s="18"/>
      <c r="B48" s="18"/>
      <c r="C48" s="18"/>
      <c r="D48" s="18"/>
      <c r="E48" s="18"/>
      <c r="F48" s="23"/>
      <c r="G48" s="23"/>
      <c r="H48" s="18"/>
      <c r="I48" s="18"/>
    </row>
    <row r="49" spans="1:9" ht="15" customHeight="1" x14ac:dyDescent="0.2">
      <c r="A49" s="18"/>
      <c r="B49" s="18"/>
      <c r="C49" s="18"/>
      <c r="D49" s="18"/>
      <c r="E49" s="18"/>
      <c r="F49" s="23"/>
      <c r="G49" s="23"/>
      <c r="H49" s="18"/>
      <c r="I49" s="18"/>
    </row>
    <row r="50" spans="1:9" ht="15" customHeight="1" x14ac:dyDescent="0.2">
      <c r="A50" s="18"/>
      <c r="B50" s="18"/>
      <c r="C50" s="18"/>
      <c r="D50" s="18"/>
      <c r="E50" s="18"/>
      <c r="F50" s="23"/>
      <c r="G50" s="23"/>
      <c r="H50" s="18"/>
      <c r="I50" s="18"/>
    </row>
    <row r="51" spans="1:9" ht="15" customHeight="1" x14ac:dyDescent="0.2">
      <c r="A51" s="18"/>
      <c r="B51" s="18"/>
      <c r="C51" s="18"/>
      <c r="D51" s="18"/>
      <c r="E51" s="18"/>
      <c r="F51" s="23"/>
      <c r="G51" s="23"/>
      <c r="H51" s="18"/>
      <c r="I51" s="18"/>
    </row>
    <row r="52" spans="1:9" ht="15" customHeight="1" x14ac:dyDescent="0.2">
      <c r="A52" s="18"/>
      <c r="B52" s="18"/>
      <c r="C52" s="18"/>
      <c r="D52" s="18"/>
      <c r="E52" s="18"/>
      <c r="F52" s="23"/>
      <c r="G52" s="23"/>
      <c r="H52" s="18"/>
      <c r="I52" s="18"/>
    </row>
    <row r="53" spans="1:9" ht="15" customHeight="1" x14ac:dyDescent="0.2">
      <c r="A53" s="18"/>
      <c r="B53" s="18"/>
      <c r="C53" s="18"/>
      <c r="D53" s="18"/>
      <c r="E53" s="18"/>
      <c r="F53" s="23"/>
      <c r="G53" s="23"/>
      <c r="H53" s="18"/>
      <c r="I53" s="18"/>
    </row>
    <row r="54" spans="1:9" ht="17.2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</row>
    <row r="55" spans="1:9" ht="15" customHeight="1" x14ac:dyDescent="0.25">
      <c r="A55" s="18"/>
      <c r="B55" s="9"/>
      <c r="C55" s="9"/>
      <c r="D55" s="9"/>
      <c r="E55" s="9"/>
      <c r="F55" s="9"/>
      <c r="G55" s="9"/>
      <c r="H55" s="9"/>
      <c r="I55" s="9"/>
    </row>
    <row r="56" spans="1:9" ht="15" customHeight="1" x14ac:dyDescent="0.25">
      <c r="A56" s="12"/>
      <c r="B56" s="12"/>
      <c r="C56" s="12"/>
      <c r="D56" s="12"/>
      <c r="E56" s="12"/>
      <c r="F56" s="12"/>
      <c r="G56" s="18"/>
      <c r="H56" s="12"/>
      <c r="I56" s="12"/>
    </row>
    <row r="57" spans="1:9" ht="15" customHeight="1" x14ac:dyDescent="0.2">
      <c r="A57" s="11"/>
      <c r="B57" s="18"/>
      <c r="C57" s="18"/>
      <c r="D57" s="18"/>
      <c r="E57" s="18"/>
      <c r="F57" s="18"/>
      <c r="G57" s="10"/>
      <c r="H57" s="18"/>
      <c r="I57" s="18"/>
    </row>
    <row r="58" spans="1:9" x14ac:dyDescent="0.2">
      <c r="A58" s="10"/>
      <c r="B58" s="10"/>
      <c r="C58" s="10"/>
      <c r="D58" s="10"/>
      <c r="E58" s="10"/>
      <c r="F58" s="10"/>
      <c r="G58" s="10"/>
      <c r="H58" s="10"/>
      <c r="I58" s="10"/>
    </row>
    <row r="59" spans="1:9" x14ac:dyDescent="0.2">
      <c r="A59" s="10"/>
      <c r="B59" s="10"/>
      <c r="C59" s="10"/>
      <c r="D59" s="10"/>
      <c r="E59" s="10"/>
      <c r="F59" s="10"/>
      <c r="G59" s="10"/>
      <c r="H59" s="10"/>
      <c r="I59" s="10"/>
    </row>
    <row r="60" spans="1:9" x14ac:dyDescent="0.2">
      <c r="A60" s="10"/>
      <c r="B60" s="10"/>
      <c r="C60" s="10"/>
      <c r="D60" s="10"/>
      <c r="E60" s="10"/>
      <c r="F60" s="10"/>
      <c r="G60" s="10"/>
      <c r="H60" s="10"/>
      <c r="I60" s="10"/>
    </row>
    <row r="61" spans="1:9" x14ac:dyDescent="0.2">
      <c r="A61" s="10"/>
      <c r="B61" s="10"/>
      <c r="C61" s="10"/>
      <c r="D61" s="10"/>
      <c r="E61" s="10"/>
      <c r="F61" s="10"/>
      <c r="G61" s="10"/>
      <c r="H61" s="10"/>
    </row>
    <row r="62" spans="1:9" x14ac:dyDescent="0.2">
      <c r="A62" s="10"/>
      <c r="B62" s="10"/>
      <c r="C62" s="10"/>
      <c r="D62" s="10"/>
      <c r="E62" s="10"/>
      <c r="F62" s="10"/>
      <c r="G62" s="10"/>
      <c r="H62" s="10"/>
      <c r="I62" s="10"/>
    </row>
    <row r="63" spans="1:9" x14ac:dyDescent="0.2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">
      <c r="A64" s="10"/>
      <c r="B64" s="10"/>
      <c r="C64" s="10"/>
      <c r="D64" s="10"/>
      <c r="E64" s="10"/>
      <c r="F64" s="10"/>
      <c r="G64" s="10"/>
      <c r="H64" s="10"/>
      <c r="I64" s="10"/>
    </row>
    <row r="65" spans="1:9" x14ac:dyDescent="0.2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2">
      <c r="A66" s="10"/>
      <c r="B66" s="10"/>
      <c r="C66" s="10"/>
      <c r="D66" s="10"/>
      <c r="E66" s="10"/>
      <c r="F66" s="10"/>
      <c r="G66" s="10"/>
      <c r="H66" s="10"/>
      <c r="I66" s="10"/>
    </row>
    <row r="67" spans="1:9" x14ac:dyDescent="0.2">
      <c r="A67" s="10"/>
      <c r="B67" s="10"/>
      <c r="C67" s="10"/>
      <c r="D67" s="10"/>
      <c r="E67" s="10"/>
      <c r="F67" s="10"/>
      <c r="G67" s="10"/>
      <c r="H67" s="10"/>
      <c r="I67" s="10"/>
    </row>
    <row r="68" spans="1:9" x14ac:dyDescent="0.2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2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2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2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2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2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2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2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2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2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2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2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2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2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2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2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2">
      <c r="A90" s="10"/>
      <c r="B90" s="10"/>
      <c r="C90" s="10"/>
      <c r="D90" s="10"/>
      <c r="E90" s="10"/>
      <c r="F90" s="10"/>
      <c r="G90" s="10"/>
      <c r="H90" s="10"/>
      <c r="I90" s="10"/>
    </row>
    <row r="91" spans="1:9" x14ac:dyDescent="0.2">
      <c r="A91" s="10"/>
      <c r="B91" s="10"/>
      <c r="C91" s="10"/>
      <c r="D91" s="10"/>
      <c r="E91" s="10"/>
      <c r="F91" s="10"/>
      <c r="G91" s="10"/>
      <c r="H91" s="10"/>
      <c r="I91" s="10"/>
    </row>
    <row r="92" spans="1:9" x14ac:dyDescent="0.2">
      <c r="A92" s="10"/>
      <c r="B92" s="10"/>
      <c r="C92" s="10"/>
      <c r="D92" s="10"/>
      <c r="E92" s="10"/>
      <c r="F92" s="10"/>
      <c r="G92" s="10"/>
      <c r="H92" s="10"/>
      <c r="I92" s="10"/>
    </row>
    <row r="93" spans="1:9" x14ac:dyDescent="0.2">
      <c r="A93" s="10"/>
      <c r="B93" s="10"/>
      <c r="C93" s="10"/>
      <c r="D93" s="10"/>
      <c r="E93" s="10"/>
      <c r="F93" s="10"/>
      <c r="G93" s="10"/>
      <c r="H93" s="10"/>
      <c r="I93" s="10"/>
    </row>
    <row r="94" spans="1:9" x14ac:dyDescent="0.2">
      <c r="A94" s="10"/>
      <c r="B94" s="10"/>
      <c r="C94" s="10"/>
      <c r="D94" s="10"/>
      <c r="E94" s="10"/>
      <c r="F94" s="10"/>
      <c r="G94" s="10"/>
      <c r="H94" s="10"/>
      <c r="I94" s="10"/>
    </row>
    <row r="95" spans="1:9" x14ac:dyDescent="0.2">
      <c r="A95" s="10"/>
      <c r="B95" s="10"/>
      <c r="C95" s="10"/>
      <c r="D95" s="10"/>
      <c r="E95" s="10"/>
      <c r="F95" s="10"/>
      <c r="G95" s="10"/>
      <c r="H95" s="10"/>
      <c r="I95" s="10"/>
    </row>
    <row r="96" spans="1:9" x14ac:dyDescent="0.2">
      <c r="A96" s="10"/>
      <c r="B96" s="10"/>
      <c r="C96" s="10"/>
      <c r="D96" s="10"/>
      <c r="E96" s="10"/>
      <c r="F96" s="10"/>
      <c r="G96" s="10"/>
      <c r="H96" s="10"/>
      <c r="I96" s="10"/>
    </row>
    <row r="97" spans="1:9" x14ac:dyDescent="0.2">
      <c r="A97" s="10"/>
      <c r="B97" s="10"/>
      <c r="C97" s="10"/>
      <c r="D97" s="10"/>
      <c r="E97" s="10"/>
      <c r="F97" s="10"/>
      <c r="G97" s="10"/>
      <c r="H97" s="10"/>
      <c r="I97" s="10"/>
    </row>
    <row r="98" spans="1:9" x14ac:dyDescent="0.2">
      <c r="A98" s="10"/>
      <c r="B98" s="10"/>
      <c r="C98" s="10"/>
      <c r="D98" s="10"/>
      <c r="E98" s="10"/>
      <c r="F98" s="10"/>
      <c r="G98" s="10"/>
      <c r="H98" s="10"/>
      <c r="I98" s="10"/>
    </row>
    <row r="99" spans="1:9" x14ac:dyDescent="0.2">
      <c r="A99" s="10"/>
      <c r="B99" s="10"/>
      <c r="C99" s="10"/>
      <c r="D99" s="10"/>
      <c r="E99" s="10"/>
      <c r="F99" s="10"/>
      <c r="G99" s="10"/>
      <c r="H99" s="10"/>
      <c r="I99" s="10"/>
    </row>
    <row r="100" spans="1:9" x14ac:dyDescent="0.2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x14ac:dyDescent="0.2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x14ac:dyDescent="0.2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x14ac:dyDescent="0.2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x14ac:dyDescent="0.2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x14ac:dyDescent="0.2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x14ac:dyDescent="0.2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x14ac:dyDescent="0.2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x14ac:dyDescent="0.2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x14ac:dyDescent="0.2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x14ac:dyDescent="0.2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x14ac:dyDescent="0.2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x14ac:dyDescent="0.2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x14ac:dyDescent="0.2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x14ac:dyDescent="0.2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x14ac:dyDescent="0.2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x14ac:dyDescent="0.2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x14ac:dyDescent="0.2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x14ac:dyDescent="0.2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x14ac:dyDescent="0.2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x14ac:dyDescent="0.2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x14ac:dyDescent="0.2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x14ac:dyDescent="0.2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x14ac:dyDescent="0.2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x14ac:dyDescent="0.2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x14ac:dyDescent="0.2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x14ac:dyDescent="0.2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x14ac:dyDescent="0.2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x14ac:dyDescent="0.2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x14ac:dyDescent="0.2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x14ac:dyDescent="0.2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x14ac:dyDescent="0.2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x14ac:dyDescent="0.2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x14ac:dyDescent="0.2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x14ac:dyDescent="0.2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x14ac:dyDescent="0.2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x14ac:dyDescent="0.2">
      <c r="A136" s="10"/>
      <c r="B136" s="10"/>
      <c r="C136" s="10"/>
      <c r="D136" s="10"/>
      <c r="E136" s="10"/>
      <c r="F136" s="10"/>
      <c r="H136" s="10"/>
      <c r="I136" s="10"/>
    </row>
  </sheetData>
  <phoneticPr fontId="1" type="noConversion"/>
  <pageMargins left="0.78740157480314965" right="0.78740157480314965" top="0.59055118110236227" bottom="0.39370078740157483" header="0.51181102362204722" footer="0.51181102362204722"/>
  <pageSetup paperSize="9" orientation="portrait" horizontalDpi="4294967293" r:id="rId1"/>
  <headerFooter alignWithMargins="0"/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N32"/>
  <sheetViews>
    <sheetView workbookViewId="0">
      <selection activeCell="I1" sqref="I1"/>
    </sheetView>
  </sheetViews>
  <sheetFormatPr defaultRowHeight="12.75" x14ac:dyDescent="0.2"/>
  <cols>
    <col min="1" max="1" width="28.7109375" customWidth="1"/>
    <col min="2" max="2" width="7.42578125" customWidth="1"/>
    <col min="3" max="3" width="7.28515625" customWidth="1"/>
    <col min="4" max="4" width="6.7109375" customWidth="1"/>
    <col min="5" max="6" width="7.28515625" customWidth="1"/>
    <col min="7" max="7" width="7.7109375" customWidth="1"/>
    <col min="8" max="8" width="7.5703125" customWidth="1"/>
    <col min="9" max="9" width="8" customWidth="1"/>
    <col min="10" max="10" width="8.5703125" customWidth="1"/>
    <col min="11" max="11" width="7.5703125" customWidth="1"/>
    <col min="12" max="12" width="7.42578125" customWidth="1"/>
  </cols>
  <sheetData>
    <row r="1" spans="1:14" x14ac:dyDescent="0.2">
      <c r="I1" s="6" t="s">
        <v>250</v>
      </c>
    </row>
    <row r="2" spans="1:14" x14ac:dyDescent="0.2">
      <c r="I2" s="120" t="s">
        <v>228</v>
      </c>
    </row>
    <row r="3" spans="1:14" x14ac:dyDescent="0.2">
      <c r="M3" s="120"/>
    </row>
    <row r="4" spans="1:14" ht="15.75" x14ac:dyDescent="0.25">
      <c r="A4" s="59"/>
      <c r="B4" s="60" t="s">
        <v>86</v>
      </c>
      <c r="C4" s="61"/>
      <c r="D4" s="61"/>
      <c r="E4" s="61"/>
      <c r="F4" s="62"/>
      <c r="G4" s="62"/>
      <c r="H4" s="62"/>
      <c r="I4" s="62"/>
      <c r="J4" s="62"/>
    </row>
    <row r="5" spans="1:14" ht="15.75" x14ac:dyDescent="0.25">
      <c r="A5" s="59"/>
      <c r="B5" s="59"/>
      <c r="C5" s="59"/>
      <c r="D5" s="60" t="s">
        <v>24</v>
      </c>
      <c r="E5" s="63"/>
      <c r="F5" s="64"/>
      <c r="G5" s="64"/>
      <c r="H5" s="64"/>
    </row>
    <row r="6" spans="1:14" ht="13.5" thickBot="1" x14ac:dyDescent="0.25">
      <c r="M6" t="s">
        <v>25</v>
      </c>
    </row>
    <row r="7" spans="1:14" ht="13.5" thickBot="1" x14ac:dyDescent="0.25">
      <c r="B7" s="65" t="s">
        <v>26</v>
      </c>
      <c r="C7" s="66" t="s">
        <v>27</v>
      </c>
      <c r="D7" s="66" t="s">
        <v>28</v>
      </c>
      <c r="E7" s="66" t="s">
        <v>29</v>
      </c>
      <c r="F7" s="66" t="s">
        <v>30</v>
      </c>
      <c r="G7" s="66" t="s">
        <v>31</v>
      </c>
      <c r="H7" s="66" t="s">
        <v>32</v>
      </c>
      <c r="I7" s="66" t="s">
        <v>33</v>
      </c>
      <c r="J7" s="66" t="s">
        <v>34</v>
      </c>
      <c r="K7" s="66" t="s">
        <v>35</v>
      </c>
      <c r="L7" s="66" t="s">
        <v>36</v>
      </c>
      <c r="M7" s="66" t="s">
        <v>37</v>
      </c>
      <c r="N7" s="67" t="s">
        <v>38</v>
      </c>
    </row>
    <row r="8" spans="1:14" x14ac:dyDescent="0.2">
      <c r="A8" s="75" t="s">
        <v>23</v>
      </c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</row>
    <row r="9" spans="1:14" x14ac:dyDescent="0.2">
      <c r="A9" s="76" t="s">
        <v>174</v>
      </c>
      <c r="B9" s="14">
        <v>6603</v>
      </c>
      <c r="C9" s="13">
        <v>6604</v>
      </c>
      <c r="D9" s="13">
        <v>6603</v>
      </c>
      <c r="E9" s="13">
        <v>6604</v>
      </c>
      <c r="F9" s="13">
        <v>6603</v>
      </c>
      <c r="G9" s="13">
        <v>6604</v>
      </c>
      <c r="H9" s="13">
        <v>6603</v>
      </c>
      <c r="I9" s="13">
        <v>6604</v>
      </c>
      <c r="J9" s="13">
        <v>6603</v>
      </c>
      <c r="K9" s="13">
        <v>6604</v>
      </c>
      <c r="L9" s="13">
        <v>6603</v>
      </c>
      <c r="M9" s="13">
        <v>6604</v>
      </c>
      <c r="N9" s="15">
        <f t="shared" ref="N9:N15" si="0">SUM(B9:M9)</f>
        <v>79242</v>
      </c>
    </row>
    <row r="10" spans="1:14" x14ac:dyDescent="0.2">
      <c r="A10" s="76" t="s">
        <v>193</v>
      </c>
      <c r="B10" s="14">
        <v>3600</v>
      </c>
      <c r="C10" s="13">
        <v>3600</v>
      </c>
      <c r="D10" s="13">
        <v>3600</v>
      </c>
      <c r="E10" s="13">
        <v>3600</v>
      </c>
      <c r="F10" s="13">
        <v>3600</v>
      </c>
      <c r="G10" s="13">
        <v>3600</v>
      </c>
      <c r="H10" s="13">
        <v>3600</v>
      </c>
      <c r="I10" s="13">
        <v>3600</v>
      </c>
      <c r="J10" s="13">
        <v>3600</v>
      </c>
      <c r="K10" s="13">
        <v>3600</v>
      </c>
      <c r="L10" s="13">
        <v>3600</v>
      </c>
      <c r="M10" s="13">
        <v>3605</v>
      </c>
      <c r="N10" s="15">
        <f t="shared" si="0"/>
        <v>43205</v>
      </c>
    </row>
    <row r="11" spans="1:14" x14ac:dyDescent="0.2">
      <c r="A11" s="76" t="s">
        <v>194</v>
      </c>
      <c r="B11" s="14">
        <v>1089</v>
      </c>
      <c r="C11" s="13">
        <v>1089</v>
      </c>
      <c r="D11" s="13">
        <v>1089</v>
      </c>
      <c r="E11" s="13">
        <v>1089</v>
      </c>
      <c r="F11" s="13">
        <v>1089</v>
      </c>
      <c r="G11" s="13">
        <v>1089</v>
      </c>
      <c r="H11" s="13">
        <v>1089</v>
      </c>
      <c r="I11" s="13">
        <v>1089</v>
      </c>
      <c r="J11" s="13">
        <v>1090</v>
      </c>
      <c r="K11" s="13">
        <v>1090</v>
      </c>
      <c r="L11" s="13">
        <v>1090</v>
      </c>
      <c r="M11" s="13">
        <v>1090</v>
      </c>
      <c r="N11" s="15">
        <f t="shared" si="0"/>
        <v>13072</v>
      </c>
    </row>
    <row r="12" spans="1:14" x14ac:dyDescent="0.2">
      <c r="A12" s="76" t="s">
        <v>175</v>
      </c>
      <c r="B12" s="14">
        <v>397</v>
      </c>
      <c r="C12" s="13">
        <v>397</v>
      </c>
      <c r="D12" s="13">
        <v>397</v>
      </c>
      <c r="E12" s="13">
        <v>397</v>
      </c>
      <c r="F12" s="13">
        <v>397</v>
      </c>
      <c r="G12" s="13">
        <v>397</v>
      </c>
      <c r="H12" s="13">
        <v>397</v>
      </c>
      <c r="I12" s="13">
        <v>397</v>
      </c>
      <c r="J12" s="13">
        <v>397</v>
      </c>
      <c r="K12" s="13">
        <v>397</v>
      </c>
      <c r="L12" s="13">
        <v>397</v>
      </c>
      <c r="M12" s="13">
        <v>399</v>
      </c>
      <c r="N12" s="15">
        <f t="shared" si="0"/>
        <v>4766</v>
      </c>
    </row>
    <row r="13" spans="1:14" x14ac:dyDescent="0.2">
      <c r="A13" s="76" t="s">
        <v>176</v>
      </c>
      <c r="B13" s="14">
        <v>186</v>
      </c>
      <c r="C13" s="13">
        <v>186</v>
      </c>
      <c r="D13" s="13">
        <v>186</v>
      </c>
      <c r="E13" s="13">
        <v>186</v>
      </c>
      <c r="F13" s="13">
        <v>186</v>
      </c>
      <c r="G13" s="13">
        <v>186</v>
      </c>
      <c r="H13" s="13">
        <v>186</v>
      </c>
      <c r="I13" s="13">
        <v>186</v>
      </c>
      <c r="J13" s="13">
        <v>186</v>
      </c>
      <c r="K13" s="13">
        <v>186</v>
      </c>
      <c r="L13" s="13">
        <v>186</v>
      </c>
      <c r="M13" s="13">
        <v>187</v>
      </c>
      <c r="N13" s="15">
        <f t="shared" si="0"/>
        <v>2233</v>
      </c>
    </row>
    <row r="14" spans="1:14" x14ac:dyDescent="0.2">
      <c r="A14" s="76" t="s">
        <v>230</v>
      </c>
      <c r="B14" s="14"/>
      <c r="C14" s="13"/>
      <c r="D14" s="13"/>
      <c r="E14" s="13">
        <v>210</v>
      </c>
      <c r="F14" s="13"/>
      <c r="G14" s="13"/>
      <c r="H14" s="13"/>
      <c r="I14" s="13"/>
      <c r="J14" s="13"/>
      <c r="K14" s="13"/>
      <c r="L14" s="13"/>
      <c r="M14" s="13"/>
      <c r="N14" s="15">
        <f t="shared" si="0"/>
        <v>210</v>
      </c>
    </row>
    <row r="15" spans="1:14" x14ac:dyDescent="0.2">
      <c r="A15" s="76" t="s">
        <v>177</v>
      </c>
      <c r="B15" s="123"/>
      <c r="C15" s="160"/>
      <c r="D15" s="160"/>
      <c r="E15" s="160"/>
      <c r="F15" s="160"/>
      <c r="G15" s="160"/>
      <c r="H15" s="160">
        <v>1200</v>
      </c>
      <c r="I15" s="160"/>
      <c r="J15" s="160"/>
      <c r="K15" s="160"/>
      <c r="L15" s="160"/>
      <c r="M15" s="160"/>
      <c r="N15" s="161">
        <f t="shared" si="0"/>
        <v>1200</v>
      </c>
    </row>
    <row r="16" spans="1:14" ht="15.75" customHeight="1" x14ac:dyDescent="0.2">
      <c r="A16" s="198" t="s">
        <v>231</v>
      </c>
      <c r="B16" s="145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7"/>
    </row>
    <row r="17" spans="1:14" ht="26.25" customHeight="1" x14ac:dyDescent="0.2">
      <c r="A17" s="198" t="s">
        <v>232</v>
      </c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5"/>
    </row>
    <row r="18" spans="1:14" x14ac:dyDescent="0.2">
      <c r="A18" s="77" t="s">
        <v>178</v>
      </c>
      <c r="B18" s="14">
        <v>612</v>
      </c>
      <c r="C18" s="13">
        <v>613</v>
      </c>
      <c r="D18" s="13">
        <v>613</v>
      </c>
      <c r="E18" s="13">
        <v>613</v>
      </c>
      <c r="F18" s="13">
        <v>613</v>
      </c>
      <c r="G18" s="13">
        <v>613</v>
      </c>
      <c r="H18" s="13">
        <v>613</v>
      </c>
      <c r="I18" s="13">
        <v>613</v>
      </c>
      <c r="J18" s="13">
        <v>613</v>
      </c>
      <c r="K18" s="13">
        <v>613</v>
      </c>
      <c r="L18" s="13">
        <v>613</v>
      </c>
      <c r="M18" s="13">
        <v>612</v>
      </c>
      <c r="N18" s="15">
        <f>SUM(B18:M18)</f>
        <v>7354</v>
      </c>
    </row>
    <row r="19" spans="1:14" ht="13.5" thickBot="1" x14ac:dyDescent="0.25">
      <c r="A19" s="78" t="s">
        <v>177</v>
      </c>
      <c r="B19" s="148"/>
      <c r="C19" s="149"/>
      <c r="D19" s="149"/>
      <c r="E19" s="149"/>
      <c r="F19" s="222"/>
      <c r="G19" s="149"/>
      <c r="H19" s="149"/>
      <c r="I19" s="149"/>
      <c r="J19" s="149"/>
      <c r="K19" s="149"/>
      <c r="L19" s="149"/>
      <c r="M19" s="149"/>
      <c r="N19" s="223"/>
    </row>
    <row r="20" spans="1:14" ht="13.5" thickBot="1" x14ac:dyDescent="0.25">
      <c r="A20" s="79" t="s">
        <v>179</v>
      </c>
      <c r="B20" s="71">
        <f t="shared" ref="B20:M20" si="1">SUM(B9:B19)</f>
        <v>12487</v>
      </c>
      <c r="C20" s="72">
        <f t="shared" si="1"/>
        <v>12489</v>
      </c>
      <c r="D20" s="72">
        <f t="shared" si="1"/>
        <v>12488</v>
      </c>
      <c r="E20" s="72">
        <f t="shared" si="1"/>
        <v>12699</v>
      </c>
      <c r="F20" s="72">
        <f t="shared" si="1"/>
        <v>12488</v>
      </c>
      <c r="G20" s="72">
        <f t="shared" si="1"/>
        <v>12489</v>
      </c>
      <c r="H20" s="72">
        <f t="shared" si="1"/>
        <v>13688</v>
      </c>
      <c r="I20" s="72">
        <f t="shared" si="1"/>
        <v>12489</v>
      </c>
      <c r="J20" s="72">
        <f t="shared" si="1"/>
        <v>12489</v>
      </c>
      <c r="K20" s="72">
        <f t="shared" si="1"/>
        <v>12490</v>
      </c>
      <c r="L20" s="72">
        <f t="shared" si="1"/>
        <v>12489</v>
      </c>
      <c r="M20" s="72">
        <f t="shared" si="1"/>
        <v>12497</v>
      </c>
      <c r="N20" s="73">
        <f>SUM(B20:M20)</f>
        <v>151282</v>
      </c>
    </row>
    <row r="21" spans="1:14" x14ac:dyDescent="0.2">
      <c r="A21" s="80"/>
      <c r="B21" s="8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84"/>
    </row>
    <row r="22" spans="1:14" x14ac:dyDescent="0.2">
      <c r="A22" s="81" t="s">
        <v>39</v>
      </c>
      <c r="B22" s="55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0"/>
    </row>
    <row r="23" spans="1:14" x14ac:dyDescent="0.2">
      <c r="A23" s="76" t="s">
        <v>180</v>
      </c>
      <c r="B23" s="14">
        <v>3584</v>
      </c>
      <c r="C23" s="13">
        <v>3584</v>
      </c>
      <c r="D23" s="13">
        <v>3584</v>
      </c>
      <c r="E23" s="13">
        <v>3584</v>
      </c>
      <c r="F23" s="13">
        <v>3584</v>
      </c>
      <c r="G23" s="13">
        <v>3584</v>
      </c>
      <c r="H23" s="13">
        <v>3584</v>
      </c>
      <c r="I23" s="13">
        <v>3584</v>
      </c>
      <c r="J23" s="13">
        <v>3584</v>
      </c>
      <c r="K23" s="13">
        <v>3584</v>
      </c>
      <c r="L23" s="13">
        <v>3584</v>
      </c>
      <c r="M23" s="13">
        <v>3590</v>
      </c>
      <c r="N23" s="15">
        <f>SUM(B23:M23)</f>
        <v>43014</v>
      </c>
    </row>
    <row r="24" spans="1:14" x14ac:dyDescent="0.2">
      <c r="A24" s="76" t="s">
        <v>181</v>
      </c>
      <c r="B24" s="14">
        <v>589</v>
      </c>
      <c r="C24" s="13">
        <v>590</v>
      </c>
      <c r="D24" s="13">
        <v>590</v>
      </c>
      <c r="E24" s="13">
        <v>590</v>
      </c>
      <c r="F24" s="13">
        <v>590</v>
      </c>
      <c r="G24" s="13">
        <v>590</v>
      </c>
      <c r="H24" s="13">
        <v>590</v>
      </c>
      <c r="I24" s="13">
        <v>590</v>
      </c>
      <c r="J24" s="13">
        <v>590</v>
      </c>
      <c r="K24" s="13">
        <v>590</v>
      </c>
      <c r="L24" s="13">
        <v>590</v>
      </c>
      <c r="M24" s="13">
        <v>589</v>
      </c>
      <c r="N24" s="15">
        <f t="shared" ref="N24:N31" si="2">SUM(B24:M24)</f>
        <v>7078</v>
      </c>
    </row>
    <row r="25" spans="1:14" x14ac:dyDescent="0.2">
      <c r="A25" s="76" t="s">
        <v>182</v>
      </c>
      <c r="B25" s="14">
        <v>1359</v>
      </c>
      <c r="C25" s="13">
        <v>1357</v>
      </c>
      <c r="D25" s="13">
        <v>1357</v>
      </c>
      <c r="E25" s="13">
        <v>1357</v>
      </c>
      <c r="F25" s="13">
        <v>1357</v>
      </c>
      <c r="G25" s="13">
        <v>1357</v>
      </c>
      <c r="H25" s="13">
        <v>1357</v>
      </c>
      <c r="I25" s="13">
        <v>1357</v>
      </c>
      <c r="J25" s="13">
        <v>1357</v>
      </c>
      <c r="K25" s="13">
        <v>1357</v>
      </c>
      <c r="L25" s="13">
        <v>1357</v>
      </c>
      <c r="M25" s="13">
        <v>1360</v>
      </c>
      <c r="N25" s="15">
        <f t="shared" si="2"/>
        <v>16289</v>
      </c>
    </row>
    <row r="26" spans="1:14" x14ac:dyDescent="0.2">
      <c r="A26" s="82" t="s">
        <v>183</v>
      </c>
      <c r="B26" s="14">
        <v>2246</v>
      </c>
      <c r="C26" s="13">
        <v>2246</v>
      </c>
      <c r="D26" s="13">
        <v>2246</v>
      </c>
      <c r="E26" s="13">
        <v>2246</v>
      </c>
      <c r="F26" s="13">
        <v>2246</v>
      </c>
      <c r="G26" s="13">
        <v>2246</v>
      </c>
      <c r="H26" s="13">
        <v>2246</v>
      </c>
      <c r="I26" s="13">
        <v>2246</v>
      </c>
      <c r="J26" s="13">
        <v>2246</v>
      </c>
      <c r="K26" s="13">
        <v>2246</v>
      </c>
      <c r="L26" s="13">
        <v>2246</v>
      </c>
      <c r="M26" s="13">
        <v>2249</v>
      </c>
      <c r="N26" s="15">
        <f>SUM(B26:M26)</f>
        <v>26955</v>
      </c>
    </row>
    <row r="27" spans="1:14" x14ac:dyDescent="0.2">
      <c r="A27" s="82" t="s">
        <v>184</v>
      </c>
      <c r="B27" s="53">
        <v>1143</v>
      </c>
      <c r="C27" s="16">
        <v>1143</v>
      </c>
      <c r="D27" s="16">
        <v>1143</v>
      </c>
      <c r="E27" s="16">
        <v>1143</v>
      </c>
      <c r="F27" s="16">
        <v>1143</v>
      </c>
      <c r="G27" s="16">
        <v>1143</v>
      </c>
      <c r="H27" s="16">
        <v>1143</v>
      </c>
      <c r="I27" s="16">
        <v>1143</v>
      </c>
      <c r="J27" s="16">
        <v>1143</v>
      </c>
      <c r="K27" s="16">
        <v>1143</v>
      </c>
      <c r="L27" s="16">
        <v>1143</v>
      </c>
      <c r="M27" s="16">
        <v>1143</v>
      </c>
      <c r="N27" s="21">
        <f t="shared" si="2"/>
        <v>13716</v>
      </c>
    </row>
    <row r="28" spans="1:14" x14ac:dyDescent="0.2">
      <c r="A28" s="82" t="s">
        <v>185</v>
      </c>
      <c r="B28" s="53"/>
      <c r="C28" s="16"/>
      <c r="D28" s="16"/>
      <c r="E28" s="16"/>
      <c r="F28" s="16">
        <v>1646</v>
      </c>
      <c r="G28" s="16"/>
      <c r="H28" s="16"/>
      <c r="I28" s="16"/>
      <c r="J28" s="16">
        <v>1646</v>
      </c>
      <c r="K28" s="16"/>
      <c r="L28" s="16"/>
      <c r="M28" s="16"/>
      <c r="N28" s="21">
        <f t="shared" si="2"/>
        <v>3292</v>
      </c>
    </row>
    <row r="29" spans="1:14" x14ac:dyDescent="0.2">
      <c r="A29" s="82" t="s">
        <v>186</v>
      </c>
      <c r="B29" s="53">
        <v>3180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21">
        <f t="shared" si="2"/>
        <v>3180</v>
      </c>
    </row>
    <row r="30" spans="1:14" x14ac:dyDescent="0.2">
      <c r="A30" s="82" t="s">
        <v>187</v>
      </c>
      <c r="B30" s="53">
        <v>713</v>
      </c>
      <c r="C30" s="16">
        <v>713</v>
      </c>
      <c r="D30" s="16">
        <v>713</v>
      </c>
      <c r="E30" s="16">
        <v>713</v>
      </c>
      <c r="F30" s="16">
        <v>713</v>
      </c>
      <c r="G30" s="16">
        <v>713</v>
      </c>
      <c r="H30" s="16">
        <v>713</v>
      </c>
      <c r="I30" s="16">
        <v>713</v>
      </c>
      <c r="J30" s="16">
        <v>713</v>
      </c>
      <c r="K30" s="16">
        <v>713</v>
      </c>
      <c r="L30" s="16">
        <v>713</v>
      </c>
      <c r="M30" s="16">
        <v>718</v>
      </c>
      <c r="N30" s="21">
        <f>SUM(B30:M30)</f>
        <v>8561</v>
      </c>
    </row>
    <row r="31" spans="1:14" ht="13.5" thickBot="1" x14ac:dyDescent="0.25">
      <c r="A31" s="82" t="s">
        <v>188</v>
      </c>
      <c r="B31" s="53">
        <v>2433</v>
      </c>
      <c r="C31" s="16">
        <v>2433</v>
      </c>
      <c r="D31" s="16">
        <v>2433</v>
      </c>
      <c r="E31" s="16">
        <v>2433</v>
      </c>
      <c r="F31" s="16">
        <v>2433</v>
      </c>
      <c r="G31" s="16">
        <v>2433</v>
      </c>
      <c r="H31" s="16">
        <v>2433</v>
      </c>
      <c r="I31" s="16">
        <v>2433</v>
      </c>
      <c r="J31" s="16">
        <v>2433</v>
      </c>
      <c r="K31" s="16">
        <v>2433</v>
      </c>
      <c r="L31" s="16">
        <v>2433</v>
      </c>
      <c r="M31" s="16">
        <v>2434</v>
      </c>
      <c r="N31" s="21">
        <f t="shared" si="2"/>
        <v>29197</v>
      </c>
    </row>
    <row r="32" spans="1:14" ht="13.5" thickBot="1" x14ac:dyDescent="0.25">
      <c r="A32" s="79" t="s">
        <v>77</v>
      </c>
      <c r="B32" s="56">
        <f t="shared" ref="B32:N32" si="3">SUM(B23:B31)</f>
        <v>15247</v>
      </c>
      <c r="C32" s="57">
        <f t="shared" si="3"/>
        <v>12066</v>
      </c>
      <c r="D32" s="57">
        <f t="shared" si="3"/>
        <v>12066</v>
      </c>
      <c r="E32" s="57">
        <f t="shared" si="3"/>
        <v>12066</v>
      </c>
      <c r="F32" s="57">
        <f t="shared" si="3"/>
        <v>13712</v>
      </c>
      <c r="G32" s="57">
        <f t="shared" si="3"/>
        <v>12066</v>
      </c>
      <c r="H32" s="57">
        <f t="shared" si="3"/>
        <v>12066</v>
      </c>
      <c r="I32" s="57">
        <f t="shared" si="3"/>
        <v>12066</v>
      </c>
      <c r="J32" s="57">
        <f t="shared" si="3"/>
        <v>13712</v>
      </c>
      <c r="K32" s="57">
        <f t="shared" si="3"/>
        <v>12066</v>
      </c>
      <c r="L32" s="57">
        <f t="shared" si="3"/>
        <v>12066</v>
      </c>
      <c r="M32" s="57">
        <f t="shared" si="3"/>
        <v>12083</v>
      </c>
      <c r="N32" s="58">
        <f t="shared" si="3"/>
        <v>151282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3:AH99"/>
  <sheetViews>
    <sheetView topLeftCell="A67" workbookViewId="0">
      <selection activeCell="A3" sqref="A3"/>
    </sheetView>
  </sheetViews>
  <sheetFormatPr defaultRowHeight="12.75" x14ac:dyDescent="0.2"/>
  <cols>
    <col min="1" max="1" width="52.28515625" style="1" customWidth="1"/>
    <col min="2" max="2" width="24.140625" style="1" customWidth="1"/>
    <col min="3" max="16384" width="9.140625" style="1"/>
  </cols>
  <sheetData>
    <row r="3" spans="1:2" x14ac:dyDescent="0.2">
      <c r="A3" s="219" t="s">
        <v>251</v>
      </c>
    </row>
    <row r="4" spans="1:2" ht="13.5" customHeight="1" x14ac:dyDescent="0.25">
      <c r="A4" s="1" t="s">
        <v>229</v>
      </c>
      <c r="B4" s="126"/>
    </row>
    <row r="5" spans="1:2" ht="13.5" customHeight="1" x14ac:dyDescent="0.25">
      <c r="B5" s="126"/>
    </row>
    <row r="7" spans="1:2" ht="18.75" x14ac:dyDescent="0.3">
      <c r="A7" s="5" t="s">
        <v>173</v>
      </c>
      <c r="B7" s="127"/>
    </row>
    <row r="8" spans="1:2" ht="12.75" customHeight="1" x14ac:dyDescent="0.3">
      <c r="A8" s="127"/>
      <c r="B8" s="127"/>
    </row>
    <row r="9" spans="1:2" ht="13.5" thickBot="1" x14ac:dyDescent="0.25">
      <c r="B9" s="122" t="s">
        <v>12</v>
      </c>
    </row>
    <row r="10" spans="1:2" ht="18" customHeight="1" x14ac:dyDescent="0.25">
      <c r="A10" s="131" t="s">
        <v>0</v>
      </c>
      <c r="B10" s="132" t="s">
        <v>87</v>
      </c>
    </row>
    <row r="11" spans="1:2" ht="17.25" customHeight="1" x14ac:dyDescent="0.25">
      <c r="A11" s="133" t="s">
        <v>44</v>
      </c>
      <c r="B11" s="124"/>
    </row>
    <row r="12" spans="1:2" ht="15.75" x14ac:dyDescent="0.25">
      <c r="A12" s="128" t="s">
        <v>80</v>
      </c>
      <c r="B12" s="152"/>
    </row>
    <row r="13" spans="1:2" ht="15.75" x14ac:dyDescent="0.25">
      <c r="A13" s="128" t="s">
        <v>45</v>
      </c>
      <c r="B13" s="152">
        <f>SUM(B14:B22)</f>
        <v>130250</v>
      </c>
    </row>
    <row r="14" spans="1:2" ht="15.75" x14ac:dyDescent="0.25">
      <c r="A14" s="134" t="s">
        <v>212</v>
      </c>
      <c r="B14" s="210">
        <v>81179</v>
      </c>
    </row>
    <row r="15" spans="1:2" ht="15.75" x14ac:dyDescent="0.25">
      <c r="A15" s="218" t="s">
        <v>217</v>
      </c>
      <c r="B15" s="151">
        <v>-1937</v>
      </c>
    </row>
    <row r="16" spans="1:2" ht="15.75" x14ac:dyDescent="0.25">
      <c r="A16" s="134" t="s">
        <v>213</v>
      </c>
      <c r="B16" s="210">
        <v>41906</v>
      </c>
    </row>
    <row r="17" spans="1:2" ht="15.75" x14ac:dyDescent="0.25">
      <c r="A17" s="218" t="s">
        <v>217</v>
      </c>
      <c r="B17" s="151">
        <v>1299</v>
      </c>
    </row>
    <row r="18" spans="1:2" s="209" customFormat="1" ht="15.75" x14ac:dyDescent="0.25">
      <c r="A18" s="134" t="s">
        <v>214</v>
      </c>
      <c r="B18" s="210">
        <v>3870</v>
      </c>
    </row>
    <row r="19" spans="1:2" s="209" customFormat="1" ht="15.75" x14ac:dyDescent="0.25">
      <c r="A19" s="218" t="s">
        <v>217</v>
      </c>
      <c r="B19" s="151">
        <v>896</v>
      </c>
    </row>
    <row r="20" spans="1:2" s="209" customFormat="1" ht="15.75" x14ac:dyDescent="0.25">
      <c r="A20" s="134" t="s">
        <v>215</v>
      </c>
      <c r="B20" s="210">
        <v>1663</v>
      </c>
    </row>
    <row r="21" spans="1:2" s="209" customFormat="1" ht="15.75" x14ac:dyDescent="0.25">
      <c r="A21" s="218" t="s">
        <v>217</v>
      </c>
      <c r="B21" s="151">
        <v>1164</v>
      </c>
    </row>
    <row r="22" spans="1:2" s="209" customFormat="1" ht="15.75" x14ac:dyDescent="0.25">
      <c r="A22" s="134" t="s">
        <v>216</v>
      </c>
      <c r="B22" s="210">
        <v>210</v>
      </c>
    </row>
    <row r="23" spans="1:2" ht="15.75" x14ac:dyDescent="0.25">
      <c r="A23" s="125"/>
      <c r="B23" s="150"/>
    </row>
    <row r="24" spans="1:2" ht="15.75" x14ac:dyDescent="0.25">
      <c r="A24" s="128" t="s">
        <v>177</v>
      </c>
      <c r="B24" s="152">
        <v>1200</v>
      </c>
    </row>
    <row r="25" spans="1:2" ht="15.75" x14ac:dyDescent="0.25">
      <c r="A25" s="134" t="s">
        <v>220</v>
      </c>
      <c r="B25" s="210">
        <v>1200</v>
      </c>
    </row>
    <row r="26" spans="1:2" ht="12" customHeight="1" x14ac:dyDescent="0.25">
      <c r="A26" s="134"/>
      <c r="B26" s="135"/>
    </row>
    <row r="27" spans="1:2" ht="15.75" x14ac:dyDescent="0.25">
      <c r="A27" s="128" t="s">
        <v>190</v>
      </c>
      <c r="B27" s="152">
        <v>13072</v>
      </c>
    </row>
    <row r="28" spans="1:2" ht="15.75" x14ac:dyDescent="0.25">
      <c r="A28" s="125" t="s">
        <v>191</v>
      </c>
      <c r="B28" s="150">
        <v>13072</v>
      </c>
    </row>
    <row r="29" spans="1:2" ht="15.75" x14ac:dyDescent="0.25">
      <c r="A29" s="125"/>
      <c r="B29" s="150"/>
    </row>
    <row r="30" spans="1:2" ht="15.75" x14ac:dyDescent="0.25">
      <c r="A30" s="133" t="s">
        <v>46</v>
      </c>
      <c r="B30" s="151">
        <f>SUM(B13,B24,B27,B31)</f>
        <v>144522</v>
      </c>
    </row>
    <row r="31" spans="1:2" ht="15.75" x14ac:dyDescent="0.25">
      <c r="A31" s="128" t="s">
        <v>178</v>
      </c>
      <c r="B31" s="152"/>
    </row>
    <row r="32" spans="1:2" ht="15.75" x14ac:dyDescent="0.25">
      <c r="A32" s="125" t="s">
        <v>192</v>
      </c>
      <c r="B32" s="150"/>
    </row>
    <row r="33" spans="1:2" ht="15.75" x14ac:dyDescent="0.25">
      <c r="A33" s="128" t="s">
        <v>50</v>
      </c>
      <c r="B33" s="152">
        <v>7452</v>
      </c>
    </row>
    <row r="34" spans="1:2" ht="15.75" x14ac:dyDescent="0.25">
      <c r="A34" s="125" t="s">
        <v>51</v>
      </c>
      <c r="B34" s="150">
        <v>7452</v>
      </c>
    </row>
    <row r="35" spans="1:2" ht="15.75" x14ac:dyDescent="0.25">
      <c r="A35" s="125" t="s">
        <v>52</v>
      </c>
      <c r="B35" s="150"/>
    </row>
    <row r="36" spans="1:2" ht="15.75" x14ac:dyDescent="0.25">
      <c r="A36" s="128" t="s">
        <v>53</v>
      </c>
      <c r="B36" s="152"/>
    </row>
    <row r="37" spans="1:2" ht="15.75" x14ac:dyDescent="0.25">
      <c r="A37" s="125" t="s">
        <v>54</v>
      </c>
      <c r="B37" s="150"/>
    </row>
    <row r="38" spans="1:2" ht="15.75" x14ac:dyDescent="0.25">
      <c r="A38" s="125" t="s">
        <v>55</v>
      </c>
      <c r="B38" s="150"/>
    </row>
    <row r="39" spans="1:2" ht="15.75" x14ac:dyDescent="0.25">
      <c r="A39" s="125"/>
      <c r="B39" s="150"/>
    </row>
    <row r="40" spans="1:2" ht="15.75" x14ac:dyDescent="0.25">
      <c r="A40" s="125"/>
      <c r="B40" s="150"/>
    </row>
    <row r="41" spans="1:2" ht="12" customHeight="1" x14ac:dyDescent="0.25">
      <c r="A41" s="119"/>
      <c r="B41" s="153"/>
    </row>
    <row r="42" spans="1:2" ht="15.75" customHeight="1" x14ac:dyDescent="0.25">
      <c r="A42" s="136" t="s">
        <v>40</v>
      </c>
      <c r="B42" s="154">
        <f>SUM(B30,B33,B36,)</f>
        <v>151974</v>
      </c>
    </row>
    <row r="43" spans="1:2" ht="15.75" customHeight="1" x14ac:dyDescent="0.25">
      <c r="A43" s="137" t="s">
        <v>56</v>
      </c>
      <c r="B43" s="155">
        <f>SUM(B13,B34,B37)</f>
        <v>137702</v>
      </c>
    </row>
    <row r="44" spans="1:2" ht="16.5" thickBot="1" x14ac:dyDescent="0.3">
      <c r="A44" s="138" t="s">
        <v>57</v>
      </c>
      <c r="B44" s="156">
        <f>SUM(B24,B27,B35,B38)</f>
        <v>14272</v>
      </c>
    </row>
    <row r="51" spans="1:2" x14ac:dyDescent="0.2">
      <c r="A51" s="6" t="s">
        <v>242</v>
      </c>
    </row>
    <row r="52" spans="1:2" x14ac:dyDescent="0.2">
      <c r="A52" s="1" t="s">
        <v>219</v>
      </c>
    </row>
    <row r="54" spans="1:2" ht="18.75" x14ac:dyDescent="0.3">
      <c r="A54" s="5" t="s">
        <v>173</v>
      </c>
      <c r="B54" s="127"/>
    </row>
    <row r="55" spans="1:2" ht="13.5" thickBot="1" x14ac:dyDescent="0.25">
      <c r="B55" s="122" t="s">
        <v>12</v>
      </c>
    </row>
    <row r="56" spans="1:2" ht="16.5" x14ac:dyDescent="0.25">
      <c r="A56" s="131" t="s">
        <v>0</v>
      </c>
      <c r="B56" s="132" t="s">
        <v>87</v>
      </c>
    </row>
    <row r="57" spans="1:2" ht="15.75" x14ac:dyDescent="0.25">
      <c r="A57" s="133" t="s">
        <v>47</v>
      </c>
      <c r="B57" s="157"/>
    </row>
    <row r="58" spans="1:2" ht="15.75" x14ac:dyDescent="0.25">
      <c r="A58" s="128" t="s">
        <v>81</v>
      </c>
      <c r="B58" s="159"/>
    </row>
    <row r="59" spans="1:2" ht="15.75" x14ac:dyDescent="0.25">
      <c r="A59" s="128" t="s">
        <v>48</v>
      </c>
      <c r="B59" s="159">
        <f>SUM(B60:B75)</f>
        <v>128972</v>
      </c>
    </row>
    <row r="60" spans="1:2" ht="15.75" x14ac:dyDescent="0.25">
      <c r="A60" s="125" t="s">
        <v>58</v>
      </c>
      <c r="B60" s="157">
        <v>56430</v>
      </c>
    </row>
    <row r="61" spans="1:2" ht="15.75" x14ac:dyDescent="0.25">
      <c r="A61" s="218" t="s">
        <v>217</v>
      </c>
      <c r="B61" s="158">
        <v>228</v>
      </c>
    </row>
    <row r="62" spans="1:2" ht="15.75" x14ac:dyDescent="0.25">
      <c r="A62" s="125" t="s">
        <v>82</v>
      </c>
      <c r="B62" s="157">
        <v>10737</v>
      </c>
    </row>
    <row r="63" spans="1:2" ht="15.75" x14ac:dyDescent="0.25">
      <c r="A63" s="218" t="s">
        <v>217</v>
      </c>
      <c r="B63" s="158">
        <v>103</v>
      </c>
    </row>
    <row r="64" spans="1:2" ht="15.75" x14ac:dyDescent="0.25">
      <c r="A64" s="125" t="s">
        <v>59</v>
      </c>
      <c r="B64" s="157">
        <v>19839</v>
      </c>
    </row>
    <row r="65" spans="1:2" ht="15.75" x14ac:dyDescent="0.25">
      <c r="A65" s="218" t="s">
        <v>217</v>
      </c>
      <c r="B65" s="158">
        <v>964</v>
      </c>
    </row>
    <row r="66" spans="1:2" ht="15.75" x14ac:dyDescent="0.25">
      <c r="A66" s="125" t="s">
        <v>233</v>
      </c>
      <c r="B66" s="157">
        <v>22299</v>
      </c>
    </row>
    <row r="67" spans="1:2" ht="15.75" x14ac:dyDescent="0.25">
      <c r="A67" s="218" t="s">
        <v>217</v>
      </c>
      <c r="B67" s="158">
        <v>4656</v>
      </c>
    </row>
    <row r="68" spans="1:2" ht="15.75" x14ac:dyDescent="0.25">
      <c r="A68" s="134" t="s">
        <v>234</v>
      </c>
      <c r="B68" s="157">
        <v>7711</v>
      </c>
    </row>
    <row r="69" spans="1:2" ht="15.75" x14ac:dyDescent="0.25">
      <c r="A69" s="125" t="s">
        <v>235</v>
      </c>
      <c r="B69" s="157">
        <v>912</v>
      </c>
    </row>
    <row r="70" spans="1:2" ht="15.75" x14ac:dyDescent="0.25">
      <c r="A70" s="218" t="s">
        <v>217</v>
      </c>
      <c r="B70" s="158">
        <v>151</v>
      </c>
    </row>
    <row r="71" spans="1:2" ht="15.75" x14ac:dyDescent="0.25">
      <c r="A71" s="134" t="s">
        <v>236</v>
      </c>
      <c r="B71" s="157">
        <v>1000</v>
      </c>
    </row>
    <row r="72" spans="1:2" ht="15.75" x14ac:dyDescent="0.25">
      <c r="A72" s="134" t="s">
        <v>237</v>
      </c>
      <c r="B72" s="157">
        <v>212</v>
      </c>
    </row>
    <row r="73" spans="1:2" ht="15.75" x14ac:dyDescent="0.25">
      <c r="A73" s="218" t="s">
        <v>217</v>
      </c>
      <c r="B73" s="158">
        <v>3535</v>
      </c>
    </row>
    <row r="74" spans="1:2" ht="15.75" x14ac:dyDescent="0.25">
      <c r="A74" s="134" t="s">
        <v>189</v>
      </c>
      <c r="B74" s="157">
        <v>8461</v>
      </c>
    </row>
    <row r="75" spans="1:2" ht="15.75" x14ac:dyDescent="0.25">
      <c r="A75" s="218" t="s">
        <v>217</v>
      </c>
      <c r="B75" s="158">
        <v>-8266</v>
      </c>
    </row>
    <row r="76" spans="1:2" ht="15.75" x14ac:dyDescent="0.25">
      <c r="A76" s="128" t="s">
        <v>49</v>
      </c>
      <c r="B76" s="159">
        <f>SUM(B77:B81)</f>
        <v>15182</v>
      </c>
    </row>
    <row r="77" spans="1:2" ht="15.75" x14ac:dyDescent="0.25">
      <c r="A77" s="125" t="s">
        <v>60</v>
      </c>
      <c r="B77" s="157">
        <v>3441</v>
      </c>
    </row>
    <row r="78" spans="1:2" ht="15.75" x14ac:dyDescent="0.25">
      <c r="A78" s="125" t="s">
        <v>61</v>
      </c>
      <c r="B78" s="157">
        <v>3180</v>
      </c>
    </row>
    <row r="79" spans="1:2" ht="15.75" x14ac:dyDescent="0.25">
      <c r="A79" s="125" t="s">
        <v>62</v>
      </c>
      <c r="B79" s="157"/>
    </row>
    <row r="80" spans="1:2" ht="15.75" x14ac:dyDescent="0.25">
      <c r="A80" s="125" t="s">
        <v>63</v>
      </c>
      <c r="B80" s="157"/>
    </row>
    <row r="81" spans="1:34" ht="15.75" x14ac:dyDescent="0.25">
      <c r="A81" s="125" t="s">
        <v>208</v>
      </c>
      <c r="B81" s="157">
        <v>8561</v>
      </c>
    </row>
    <row r="82" spans="1:34" ht="15.75" x14ac:dyDescent="0.25">
      <c r="A82" s="125"/>
      <c r="B82" s="157"/>
    </row>
    <row r="83" spans="1:34" ht="15.75" x14ac:dyDescent="0.25">
      <c r="A83" s="133" t="s">
        <v>64</v>
      </c>
      <c r="B83" s="158">
        <v>0</v>
      </c>
    </row>
    <row r="84" spans="1:34" ht="15.75" x14ac:dyDescent="0.25">
      <c r="A84" s="128" t="s">
        <v>22</v>
      </c>
      <c r="B84" s="159"/>
    </row>
    <row r="85" spans="1:34" ht="15.75" x14ac:dyDescent="0.25">
      <c r="A85" s="134" t="s">
        <v>65</v>
      </c>
      <c r="B85" s="157"/>
    </row>
    <row r="86" spans="1:34" ht="15.75" x14ac:dyDescent="0.25">
      <c r="A86" s="125" t="s">
        <v>66</v>
      </c>
      <c r="B86" s="157"/>
    </row>
    <row r="87" spans="1:34" ht="15.75" x14ac:dyDescent="0.25">
      <c r="A87" s="128" t="s">
        <v>67</v>
      </c>
      <c r="B87" s="159"/>
    </row>
    <row r="88" spans="1:34" ht="15.75" x14ac:dyDescent="0.25">
      <c r="A88" s="134" t="s">
        <v>68</v>
      </c>
      <c r="B88" s="157"/>
    </row>
    <row r="89" spans="1:34" ht="15.75" x14ac:dyDescent="0.25">
      <c r="A89" s="133" t="s">
        <v>69</v>
      </c>
      <c r="B89" s="158">
        <v>7820</v>
      </c>
    </row>
    <row r="90" spans="1:34" ht="15.75" x14ac:dyDescent="0.25">
      <c r="A90" s="125" t="s">
        <v>70</v>
      </c>
      <c r="B90" s="157">
        <v>7820</v>
      </c>
    </row>
    <row r="91" spans="1:34" ht="15.75" x14ac:dyDescent="0.25">
      <c r="A91" s="134" t="s">
        <v>71</v>
      </c>
      <c r="B91" s="158"/>
    </row>
    <row r="92" spans="1:34" ht="15.75" x14ac:dyDescent="0.25">
      <c r="A92" s="136" t="s">
        <v>42</v>
      </c>
      <c r="B92" s="154">
        <f>SUM(B59,B76,B89)</f>
        <v>151974</v>
      </c>
    </row>
    <row r="93" spans="1:34" ht="15.75" x14ac:dyDescent="0.25">
      <c r="A93" s="133" t="s">
        <v>239</v>
      </c>
      <c r="B93" s="158">
        <f>SUM(B59,B84,B90)</f>
        <v>136792</v>
      </c>
    </row>
    <row r="94" spans="1:34" ht="15.75" x14ac:dyDescent="0.25">
      <c r="A94" s="133" t="s">
        <v>240</v>
      </c>
      <c r="B94" s="158">
        <v>15182</v>
      </c>
    </row>
    <row r="95" spans="1:34" ht="19.5" customHeight="1" x14ac:dyDescent="0.2"/>
    <row r="96" spans="1:34" s="202" customFormat="1" ht="25.5" x14ac:dyDescent="0.2">
      <c r="A96" s="201" t="s">
        <v>202</v>
      </c>
      <c r="B96" s="206" t="s">
        <v>209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s="204" customFormat="1" x14ac:dyDescent="0.2">
      <c r="A97" s="203" t="s">
        <v>210</v>
      </c>
      <c r="B97" s="207">
        <v>21377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s="204" customFormat="1" x14ac:dyDescent="0.2">
      <c r="A98" s="205" t="s">
        <v>211</v>
      </c>
      <c r="B98" s="207">
        <v>-21377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x14ac:dyDescent="0.2"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</sheetData>
  <phoneticPr fontId="1" type="noConversion"/>
  <pageMargins left="0.7" right="0.7" top="0.75" bottom="0.75" header="0.3" footer="0.3"/>
  <pageSetup paperSize="9" orientation="portrait" horizontalDpi="4294967293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</vt:i4>
      </vt:variant>
    </vt:vector>
  </HeadingPairs>
  <TitlesOfParts>
    <vt:vector size="10" baseType="lpstr">
      <vt:lpstr>1. melléklet</vt:lpstr>
      <vt:lpstr>1.1 melléklet</vt:lpstr>
      <vt:lpstr>1.2 melléklet</vt:lpstr>
      <vt:lpstr>2. melléklet</vt:lpstr>
      <vt:lpstr>2.1 melléklet</vt:lpstr>
      <vt:lpstr>2.2 melléklet</vt:lpstr>
      <vt:lpstr>3. melléklet</vt:lpstr>
      <vt:lpstr>4.melléklet</vt:lpstr>
      <vt:lpstr>5.melléklet</vt:lpstr>
      <vt:lpstr>'3. melléklet'!Nyomtatási_terület</vt:lpstr>
    </vt:vector>
  </TitlesOfParts>
  <Company>Polgármesteri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Manyi</dc:creator>
  <cp:lastModifiedBy>jegyzo</cp:lastModifiedBy>
  <cp:lastPrinted>2016-02-24T07:19:04Z</cp:lastPrinted>
  <dcterms:created xsi:type="dcterms:W3CDTF">2003-08-19T11:25:04Z</dcterms:created>
  <dcterms:modified xsi:type="dcterms:W3CDTF">2016-02-24T07:19:10Z</dcterms:modified>
</cp:coreProperties>
</file>